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'DC21'!$A$1:$AA$56</definedName>
    <definedName name="_xlnm.Print_Area" localSheetId="14">'DC22'!$A$1:$AA$56</definedName>
    <definedName name="_xlnm.Print_Area" localSheetId="18">'DC23'!$A$1:$AA$56</definedName>
    <definedName name="_xlnm.Print_Area" localSheetId="23">'DC24'!$A$1:$AA$56</definedName>
    <definedName name="_xlnm.Print_Area" localSheetId="27">'DC25'!$A$1:$AA$56</definedName>
    <definedName name="_xlnm.Print_Area" localSheetId="33">'DC26'!$A$1:$AA$56</definedName>
    <definedName name="_xlnm.Print_Area" localSheetId="38">'DC27'!$A$1:$AA$56</definedName>
    <definedName name="_xlnm.Print_Area" localSheetId="44">'DC28'!$A$1:$AA$56</definedName>
    <definedName name="_xlnm.Print_Area" localSheetId="49">'DC29'!$A$1:$AA$56</definedName>
    <definedName name="_xlnm.Print_Area" localSheetId="54">'DC43'!$A$1:$AA$56</definedName>
    <definedName name="_xlnm.Print_Area" localSheetId="1">'ETH'!$A$1:$AA$56</definedName>
    <definedName name="_xlnm.Print_Area" localSheetId="2">'KZN212'!$A$1:$AA$56</definedName>
    <definedName name="_xlnm.Print_Area" localSheetId="3">'KZN213'!$A$1:$AA$56</definedName>
    <definedName name="_xlnm.Print_Area" localSheetId="4">'KZN214'!$A$1:$AA$56</definedName>
    <definedName name="_xlnm.Print_Area" localSheetId="5">'KZN216'!$A$1:$AA$56</definedName>
    <definedName name="_xlnm.Print_Area" localSheetId="7">'KZN221'!$A$1:$AA$56</definedName>
    <definedName name="_xlnm.Print_Area" localSheetId="8">'KZN222'!$A$1:$AA$56</definedName>
    <definedName name="_xlnm.Print_Area" localSheetId="9">'KZN223'!$A$1:$AA$56</definedName>
    <definedName name="_xlnm.Print_Area" localSheetId="10">'KZN224'!$A$1:$AA$56</definedName>
    <definedName name="_xlnm.Print_Area" localSheetId="11">'KZN225'!$A$1:$AA$56</definedName>
    <definedName name="_xlnm.Print_Area" localSheetId="12">'KZN226'!$A$1:$AA$56</definedName>
    <definedName name="_xlnm.Print_Area" localSheetId="13">'KZN227'!$A$1:$AA$56</definedName>
    <definedName name="_xlnm.Print_Area" localSheetId="15">'KZN235'!$A$1:$AA$56</definedName>
    <definedName name="_xlnm.Print_Area" localSheetId="16">'KZN237'!$A$1:$AA$56</definedName>
    <definedName name="_xlnm.Print_Area" localSheetId="17">'KZN238'!$A$1:$AA$56</definedName>
    <definedName name="_xlnm.Print_Area" localSheetId="19">'KZN241'!$A$1:$AA$56</definedName>
    <definedName name="_xlnm.Print_Area" localSheetId="20">'KZN242'!$A$1:$AA$56</definedName>
    <definedName name="_xlnm.Print_Area" localSheetId="21">'KZN244'!$A$1:$AA$56</definedName>
    <definedName name="_xlnm.Print_Area" localSheetId="22">'KZN245'!$A$1:$AA$56</definedName>
    <definedName name="_xlnm.Print_Area" localSheetId="24">'KZN252'!$A$1:$AA$56</definedName>
    <definedName name="_xlnm.Print_Area" localSheetId="25">'KZN253'!$A$1:$AA$56</definedName>
    <definedName name="_xlnm.Print_Area" localSheetId="26">'KZN254'!$A$1:$AA$56</definedName>
    <definedName name="_xlnm.Print_Area" localSheetId="28">'KZN261'!$A$1:$AA$56</definedName>
    <definedName name="_xlnm.Print_Area" localSheetId="29">'KZN262'!$A$1:$AA$56</definedName>
    <definedName name="_xlnm.Print_Area" localSheetId="30">'KZN263'!$A$1:$AA$56</definedName>
    <definedName name="_xlnm.Print_Area" localSheetId="31">'KZN265'!$A$1:$AA$56</definedName>
    <definedName name="_xlnm.Print_Area" localSheetId="32">'KZN266'!$A$1:$AA$56</definedName>
    <definedName name="_xlnm.Print_Area" localSheetId="34">'KZN271'!$A$1:$AA$56</definedName>
    <definedName name="_xlnm.Print_Area" localSheetId="35">'KZN272'!$A$1:$AA$56</definedName>
    <definedName name="_xlnm.Print_Area" localSheetId="36">'KZN275'!$A$1:$AA$56</definedName>
    <definedName name="_xlnm.Print_Area" localSheetId="37">'KZN276'!$A$1:$AA$56</definedName>
    <definedName name="_xlnm.Print_Area" localSheetId="39">'KZN281'!$A$1:$AA$56</definedName>
    <definedName name="_xlnm.Print_Area" localSheetId="40">'KZN282'!$A$1:$AA$56</definedName>
    <definedName name="_xlnm.Print_Area" localSheetId="41">'KZN284'!$A$1:$AA$56</definedName>
    <definedName name="_xlnm.Print_Area" localSheetId="42">'KZN285'!$A$1:$AA$56</definedName>
    <definedName name="_xlnm.Print_Area" localSheetId="43">'KZN286'!$A$1:$AA$56</definedName>
    <definedName name="_xlnm.Print_Area" localSheetId="45">'KZN291'!$A$1:$AA$56</definedName>
    <definedName name="_xlnm.Print_Area" localSheetId="46">'KZN292'!$A$1:$AA$56</definedName>
    <definedName name="_xlnm.Print_Area" localSheetId="47">'KZN293'!$A$1:$AA$56</definedName>
    <definedName name="_xlnm.Print_Area" localSheetId="48">'KZN294'!$A$1:$AA$56</definedName>
    <definedName name="_xlnm.Print_Area" localSheetId="50">'KZN433'!$A$1:$AA$56</definedName>
    <definedName name="_xlnm.Print_Area" localSheetId="51">'KZN434'!$A$1:$AA$56</definedName>
    <definedName name="_xlnm.Print_Area" localSheetId="52">'KZN435'!$A$1:$AA$56</definedName>
    <definedName name="_xlnm.Print_Area" localSheetId="53">'KZN436'!$A$1:$AA$56</definedName>
    <definedName name="_xlnm.Print_Area" localSheetId="0">'Summary'!$A$1:$AA$56</definedName>
  </definedNames>
  <calcPr fullCalcOnLoad="1"/>
</workbook>
</file>

<file path=xl/sharedStrings.xml><?xml version="1.0" encoding="utf-8"?>
<sst xmlns="http://schemas.openxmlformats.org/spreadsheetml/2006/main" count="4015" uniqueCount="125">
  <si>
    <t>Kwazulu-Natal: eThekwini(ETH) - Table C4 Quarterly Budgeted Financial Performance ( All )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</si>
  <si>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</si>
  <si>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</si>
  <si>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</si>
  <si>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</si>
  <si>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</si>
  <si>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</si>
  <si>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</si>
  <si>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</si>
  <si>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</si>
  <si>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</si>
  <si>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</si>
  <si>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</si>
  <si>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</si>
  <si>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</si>
  <si>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</si>
  <si>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</si>
  <si>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</si>
  <si>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</si>
  <si>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</si>
  <si>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</si>
  <si>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</si>
  <si>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</si>
  <si>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</si>
  <si>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</si>
  <si>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</si>
  <si>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</si>
  <si>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</si>
  <si>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</si>
  <si>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</si>
  <si>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</si>
  <si>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</si>
  <si>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</si>
  <si>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</si>
  <si>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</si>
  <si>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</si>
  <si>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</si>
  <si>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</si>
  <si>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</si>
  <si>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</si>
  <si>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</si>
  <si>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</si>
  <si>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</si>
  <si>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</si>
  <si>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</si>
  <si>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</si>
  <si>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</si>
  <si>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</si>
  <si>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</si>
  <si>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</si>
  <si>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</si>
  <si>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</si>
  <si>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</si>
  <si>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</si>
  <si>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</si>
  <si>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</si>
  <si>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</si>
  <si>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</si>
  <si>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</si>
  <si>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</si>
  <si>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</si>
  <si>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</si>
  <si>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</si>
  <si>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</si>
  <si>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</si>
  <si>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</si>
  <si>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</si>
  <si>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</si>
  <si>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</si>
  <si>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</si>
  <si>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Kwazulu-Natal: Umdoni(KZN212) - Table C4 Quarterly Budgeted Financial Performance ( All ) for 3rd Quarter ended 31 March 2020 (Figures Finalised as at 2020/05/14)</t>
  </si>
  <si>
    <t>Kwazulu-Natal: Umzumbe(KZN213) - Table C4 Quarterly Budgeted Financial Performance ( All ) for 3rd Quarter ended 31 March 2020 (Figures Finalised as at 2020/05/14)</t>
  </si>
  <si>
    <t>Kwazulu-Natal: uMuziwabantu(KZN214) - Table C4 Quarterly Budgeted Financial Performance ( All ) for 3rd Quarter ended 31 March 2020 (Figures Finalised as at 2020/05/14)</t>
  </si>
  <si>
    <t>Kwazulu-Natal: Ray Nkonyeni(KZN216) - Table C4 Quarterly Budgeted Financial Performance ( All ) for 3rd Quarter ended 31 March 2020 (Figures Finalised as at 2020/05/14)</t>
  </si>
  <si>
    <t>Kwazulu-Natal: Ugu(DC21) - Table C4 Quarterly Budgeted Financial Performance ( All ) for 3rd Quarter ended 31 March 2020 (Figures Finalised as at 2020/05/14)</t>
  </si>
  <si>
    <t>Kwazulu-Natal: uMshwathi(KZN221) - Table C4 Quarterly Budgeted Financial Performance ( All ) for 3rd Quarter ended 31 March 2020 (Figures Finalised as at 2020/05/14)</t>
  </si>
  <si>
    <t>Kwazulu-Natal: uMngeni(KZN222) - Table C4 Quarterly Budgeted Financial Performance ( All ) for 3rd Quarter ended 31 March 2020 (Figures Finalised as at 2020/05/14)</t>
  </si>
  <si>
    <t>Kwazulu-Natal: Mpofana(KZN223) - Table C4 Quarterly Budgeted Financial Performance ( All ) for 3rd Quarter ended 31 March 2020 (Figures Finalised as at 2020/05/14)</t>
  </si>
  <si>
    <t>Kwazulu-Natal: Impendle(KZN224) - Table C4 Quarterly Budgeted Financial Performance ( All ) for 3rd Quarter ended 31 March 2020 (Figures Finalised as at 2020/05/14)</t>
  </si>
  <si>
    <t>Kwazulu-Natal: Msunduzi(KZN225) - Table C4 Quarterly Budgeted Financial Performance ( All ) for 3rd Quarter ended 31 March 2020 (Figures Finalised as at 2020/05/14)</t>
  </si>
  <si>
    <t>Kwazulu-Natal: Mkhambathini(KZN226) - Table C4 Quarterly Budgeted Financial Performance ( All ) for 3rd Quarter ended 31 March 2020 (Figures Finalised as at 2020/05/14)</t>
  </si>
  <si>
    <t>Kwazulu-Natal: Richmond(KZN227) - Table C4 Quarterly Budgeted Financial Performance ( All ) for 3rd Quarter ended 31 March 2020 (Figures Finalised as at 2020/05/14)</t>
  </si>
  <si>
    <t>Kwazulu-Natal: uMgungundlovu(DC22) - Table C4 Quarterly Budgeted Financial Performance ( All ) for 3rd Quarter ended 31 March 2020 (Figures Finalised as at 2020/05/14)</t>
  </si>
  <si>
    <t>Kwazulu-Natal: Okhahlamba(KZN235) - Table C4 Quarterly Budgeted Financial Performance ( All ) for 3rd Quarter ended 31 March 2020 (Figures Finalised as at 2020/05/14)</t>
  </si>
  <si>
    <t>Kwazulu-Natal: Inkosi Langalibalele(KZN237) - Table C4 Quarterly Budgeted Financial Performance ( All ) for 3rd Quarter ended 31 March 2020 (Figures Finalised as at 2020/05/14)</t>
  </si>
  <si>
    <t>Kwazulu-Natal: Alfred Duma(KZN238) - Table C4 Quarterly Budgeted Financial Performance ( All ) for 3rd Quarter ended 31 March 2020 (Figures Finalised as at 2020/05/14)</t>
  </si>
  <si>
    <t>Kwazulu-Natal: Uthukela(DC23) - Table C4 Quarterly Budgeted Financial Performance ( All ) for 3rd Quarter ended 31 March 2020 (Figures Finalised as at 2020/05/14)</t>
  </si>
  <si>
    <t>Kwazulu-Natal: Endumeni(KZN241) - Table C4 Quarterly Budgeted Financial Performance ( All ) for 3rd Quarter ended 31 March 2020 (Figures Finalised as at 2020/05/14)</t>
  </si>
  <si>
    <t>Kwazulu-Natal: Nquthu(KZN242) - Table C4 Quarterly Budgeted Financial Performance ( All ) for 3rd Quarter ended 31 March 2020 (Figures Finalised as at 2020/05/14)</t>
  </si>
  <si>
    <t>Kwazulu-Natal: Msinga(KZN244) - Table C4 Quarterly Budgeted Financial Performance ( All ) for 3rd Quarter ended 31 March 2020 (Figures Finalised as at 2020/05/14)</t>
  </si>
  <si>
    <t>Kwazulu-Natal: Umvoti(KZN245) - Table C4 Quarterly Budgeted Financial Performance ( All ) for 3rd Quarter ended 31 March 2020 (Figures Finalised as at 2020/05/14)</t>
  </si>
  <si>
    <t>Kwazulu-Natal: Umzinyathi(DC24) - Table C4 Quarterly Budgeted Financial Performance ( All ) for 3rd Quarter ended 31 March 2020 (Figures Finalised as at 2020/05/14)</t>
  </si>
  <si>
    <t>Kwazulu-Natal: Newcastle(KZN252) - Table C4 Quarterly Budgeted Financial Performance ( All ) for 3rd Quarter ended 31 March 2020 (Figures Finalised as at 2020/05/14)</t>
  </si>
  <si>
    <t>Kwazulu-Natal: Emadlangeni(KZN253) - Table C4 Quarterly Budgeted Financial Performance ( All ) for 3rd Quarter ended 31 March 2020 (Figures Finalised as at 2020/05/14)</t>
  </si>
  <si>
    <t>Kwazulu-Natal: Dannhauser(KZN254) - Table C4 Quarterly Budgeted Financial Performance ( All ) for 3rd Quarter ended 31 March 2020 (Figures Finalised as at 2020/05/14)</t>
  </si>
  <si>
    <t>Kwazulu-Natal: Amajuba(DC25) - Table C4 Quarterly Budgeted Financial Performance ( All ) for 3rd Quarter ended 31 March 2020 (Figures Finalised as at 2020/05/14)</t>
  </si>
  <si>
    <t>Kwazulu-Natal: eDumbe(KZN261) - Table C4 Quarterly Budgeted Financial Performance ( All ) for 3rd Quarter ended 31 March 2020 (Figures Finalised as at 2020/05/14)</t>
  </si>
  <si>
    <t>Kwazulu-Natal: uPhongolo(KZN262) - Table C4 Quarterly Budgeted Financial Performance ( All ) for 3rd Quarter ended 31 March 2020 (Figures Finalised as at 2020/05/14)</t>
  </si>
  <si>
    <t>Kwazulu-Natal: Abaqulusi(KZN263) - Table C4 Quarterly Budgeted Financial Performance ( All ) for 3rd Quarter ended 31 March 2020 (Figures Finalised as at 2020/05/14)</t>
  </si>
  <si>
    <t>Kwazulu-Natal: Nongoma(KZN265) - Table C4 Quarterly Budgeted Financial Performance ( All ) for 3rd Quarter ended 31 March 2020 (Figures Finalised as at 2020/05/14)</t>
  </si>
  <si>
    <t>Kwazulu-Natal: Ulundi(KZN266) - Table C4 Quarterly Budgeted Financial Performance ( All ) for 3rd Quarter ended 31 March 2020 (Figures Finalised as at 2020/05/14)</t>
  </si>
  <si>
    <t>Kwazulu-Natal: Zululand(DC26) - Table C4 Quarterly Budgeted Financial Performance ( All ) for 3rd Quarter ended 31 March 2020 (Figures Finalised as at 2020/05/14)</t>
  </si>
  <si>
    <t>Kwazulu-Natal: Umhlabuyalingana(KZN271) - Table C4 Quarterly Budgeted Financial Performance ( All ) for 3rd Quarter ended 31 March 2020 (Figures Finalised as at 2020/05/14)</t>
  </si>
  <si>
    <t>Kwazulu-Natal: Jozini(KZN272) - Table C4 Quarterly Budgeted Financial Performance ( All ) for 3rd Quarter ended 31 March 2020 (Figures Finalised as at 2020/05/14)</t>
  </si>
  <si>
    <t>Kwazulu-Natal: Mtubatuba(KZN275) - Table C4 Quarterly Budgeted Financial Performance ( All ) for 3rd Quarter ended 31 March 2020 (Figures Finalised as at 2020/05/14)</t>
  </si>
  <si>
    <t>Kwazulu-Natal: Hlabisa Big Five(KZN276) - Table C4 Quarterly Budgeted Financial Performance ( All ) for 3rd Quarter ended 31 March 2020 (Figures Finalised as at 2020/05/14)</t>
  </si>
  <si>
    <t>Kwazulu-Natal: Umkhanyakude(DC27) - Table C4 Quarterly Budgeted Financial Performance ( All ) for 3rd Quarter ended 31 March 2020 (Figures Finalised as at 2020/05/14)</t>
  </si>
  <si>
    <t>Kwazulu-Natal: Mfolozi(KZN281) - Table C4 Quarterly Budgeted Financial Performance ( All ) for 3rd Quarter ended 31 March 2020 (Figures Finalised as at 2020/05/14)</t>
  </si>
  <si>
    <t>Kwazulu-Natal: uMhlathuze(KZN282) - Table C4 Quarterly Budgeted Financial Performance ( All ) for 3rd Quarter ended 31 March 2020 (Figures Finalised as at 2020/05/14)</t>
  </si>
  <si>
    <t>Kwazulu-Natal: uMlalazi(KZN284) - Table C4 Quarterly Budgeted Financial Performance ( All ) for 3rd Quarter ended 31 March 2020 (Figures Finalised as at 2020/05/14)</t>
  </si>
  <si>
    <t>Kwazulu-Natal: Mthonjaneni(KZN285) - Table C4 Quarterly Budgeted Financial Performance ( All ) for 3rd Quarter ended 31 March 2020 (Figures Finalised as at 2020/05/14)</t>
  </si>
  <si>
    <t>Kwazulu-Natal: Nkandla(KZN286) - Table C4 Quarterly Budgeted Financial Performance ( All ) for 3rd Quarter ended 31 March 2020 (Figures Finalised as at 2020/05/14)</t>
  </si>
  <si>
    <t>Kwazulu-Natal: King Cetshwayo(DC28) - Table C4 Quarterly Budgeted Financial Performance ( All ) for 3rd Quarter ended 31 March 2020 (Figures Finalised as at 2020/05/14)</t>
  </si>
  <si>
    <t>Kwazulu-Natal: Mandeni(KZN291) - Table C4 Quarterly Budgeted Financial Performance ( All ) for 3rd Quarter ended 31 March 2020 (Figures Finalised as at 2020/05/14)</t>
  </si>
  <si>
    <t>Kwazulu-Natal: KwaDukuza(KZN292) - Table C4 Quarterly Budgeted Financial Performance ( All ) for 3rd Quarter ended 31 March 2020 (Figures Finalised as at 2020/05/14)</t>
  </si>
  <si>
    <t>Kwazulu-Natal: Ndwedwe(KZN293) - Table C4 Quarterly Budgeted Financial Performance ( All ) for 3rd Quarter ended 31 March 2020 (Figures Finalised as at 2020/05/14)</t>
  </si>
  <si>
    <t>Kwazulu-Natal: Maphumulo(KZN294) - Table C4 Quarterly Budgeted Financial Performance ( All ) for 3rd Quarter ended 31 March 2020 (Figures Finalised as at 2020/05/14)</t>
  </si>
  <si>
    <t>Kwazulu-Natal: iLembe(DC29) - Table C4 Quarterly Budgeted Financial Performance ( All ) for 3rd Quarter ended 31 March 2020 (Figures Finalised as at 2020/05/14)</t>
  </si>
  <si>
    <t>Kwazulu-Natal: Greater Kokstad(KZN433) - Table C4 Quarterly Budgeted Financial Performance ( All ) for 3rd Quarter ended 31 March 2020 (Figures Finalised as at 2020/05/14)</t>
  </si>
  <si>
    <t>Kwazulu-Natal: Ubuhlebezwe(KZN434) - Table C4 Quarterly Budgeted Financial Performance ( All ) for 3rd Quarter ended 31 March 2020 (Figures Finalised as at 2020/05/14)</t>
  </si>
  <si>
    <t>Kwazulu-Natal: Umzimkhulu(KZN435) - Table C4 Quarterly Budgeted Financial Performance ( All ) for 3rd Quarter ended 31 March 2020 (Figures Finalised as at 2020/05/14)</t>
  </si>
  <si>
    <t>Kwazulu-Natal: Dr Nkosazana Dlamini Zuma(KZN436) - Table C4 Quarterly Budgeted Financial Performance ( All ) for 3rd Quarter ended 31 March 2020 (Figures Finalised as at 2020/05/14)</t>
  </si>
  <si>
    <t>Kwazulu-Natal: Harry Gwala(DC43) - Table C4 Quarterly Budgeted Financial Performance ( All ) for 3rd Quarter ended 31 March 2020 (Figures Finalised as at 2020/05/14)</t>
  </si>
  <si>
    <t>Summary - Table C4 Quarterly Budgeted Financial Performance ( All ) for 3rd Quarter ended 31 March 2020 (Figures Finalised as at 2020/05/14)</t>
  </si>
  <si>
    <t>Ref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</si>
</sst>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3030646100</v>
      </c>
      <c r="D5" s="6"/>
      <c r="E5" s="7">
        <v>12962056703</v>
      </c>
      <c r="F5" s="8">
        <v>13127626475</v>
      </c>
      <c r="G5" s="8">
        <v>1443895858</v>
      </c>
      <c r="H5" s="8">
        <v>1083543069</v>
      </c>
      <c r="I5" s="8">
        <v>1742577248</v>
      </c>
      <c r="J5" s="8">
        <v>4270016175</v>
      </c>
      <c r="K5" s="8">
        <v>949497426</v>
      </c>
      <c r="L5" s="8">
        <v>273629563</v>
      </c>
      <c r="M5" s="8">
        <v>876447815</v>
      </c>
      <c r="N5" s="8">
        <v>2099574804</v>
      </c>
      <c r="O5" s="8">
        <v>943308348</v>
      </c>
      <c r="P5" s="8">
        <v>996237816</v>
      </c>
      <c r="Q5" s="8">
        <v>1026184106</v>
      </c>
      <c r="R5" s="8">
        <v>2965730270</v>
      </c>
      <c r="S5" s="8"/>
      <c r="T5" s="8"/>
      <c r="U5" s="8"/>
      <c r="V5" s="8"/>
      <c r="W5" s="8">
        <v>9335321249</v>
      </c>
      <c r="X5" s="8">
        <v>9902382313</v>
      </c>
      <c r="Y5" s="8">
        <v>-567061064</v>
      </c>
      <c r="Z5" s="2">
        <v>-5.73</v>
      </c>
      <c r="AA5" s="6">
        <v>13127626475</v>
      </c>
    </row>
    <row r="6" spans="1:27" ht="13.5">
      <c r="A6" s="23" t="s">
        <v>32</v>
      </c>
      <c r="B6" s="24"/>
      <c r="C6" s="6">
        <v>4349077621</v>
      </c>
      <c r="D6" s="6"/>
      <c r="E6" s="7">
        <v>22041857535</v>
      </c>
      <c r="F6" s="8">
        <v>21810122022</v>
      </c>
      <c r="G6" s="8">
        <v>1780401543</v>
      </c>
      <c r="H6" s="8">
        <v>1926851936</v>
      </c>
      <c r="I6" s="8">
        <v>2194541470</v>
      </c>
      <c r="J6" s="8">
        <v>5901794949</v>
      </c>
      <c r="K6" s="8">
        <v>1138409859</v>
      </c>
      <c r="L6" s="8">
        <v>382225137</v>
      </c>
      <c r="M6" s="8">
        <v>1449542937</v>
      </c>
      <c r="N6" s="8">
        <v>2970177933</v>
      </c>
      <c r="O6" s="8">
        <v>1490767727</v>
      </c>
      <c r="P6" s="8">
        <v>1461662115</v>
      </c>
      <c r="Q6" s="8">
        <v>1595962619</v>
      </c>
      <c r="R6" s="8">
        <v>4548392461</v>
      </c>
      <c r="S6" s="8"/>
      <c r="T6" s="8"/>
      <c r="U6" s="8"/>
      <c r="V6" s="8"/>
      <c r="W6" s="8">
        <v>13420365343</v>
      </c>
      <c r="X6" s="8">
        <v>16752591338</v>
      </c>
      <c r="Y6" s="8">
        <v>-3332225995</v>
      </c>
      <c r="Z6" s="2">
        <v>-19.89</v>
      </c>
      <c r="AA6" s="6">
        <v>21810122022</v>
      </c>
    </row>
    <row r="7" spans="1:27" ht="13.5">
      <c r="A7" s="25" t="s">
        <v>33</v>
      </c>
      <c r="B7" s="24"/>
      <c r="C7" s="6">
        <v>1453204297</v>
      </c>
      <c r="D7" s="6"/>
      <c r="E7" s="7">
        <v>7927119374</v>
      </c>
      <c r="F7" s="8">
        <v>7881159978</v>
      </c>
      <c r="G7" s="8">
        <v>603958334</v>
      </c>
      <c r="H7" s="8">
        <v>608074711</v>
      </c>
      <c r="I7" s="8">
        <v>640548608</v>
      </c>
      <c r="J7" s="8">
        <v>1852581653</v>
      </c>
      <c r="K7" s="8">
        <v>551742471</v>
      </c>
      <c r="L7" s="8">
        <v>171404468</v>
      </c>
      <c r="M7" s="8">
        <v>604000860</v>
      </c>
      <c r="N7" s="8">
        <v>1327147799</v>
      </c>
      <c r="O7" s="8">
        <v>621050416</v>
      </c>
      <c r="P7" s="8">
        <v>572168199</v>
      </c>
      <c r="Q7" s="8">
        <v>657899363</v>
      </c>
      <c r="R7" s="8">
        <v>1851117978</v>
      </c>
      <c r="S7" s="8"/>
      <c r="T7" s="8"/>
      <c r="U7" s="8"/>
      <c r="V7" s="8"/>
      <c r="W7" s="8">
        <v>5030847430</v>
      </c>
      <c r="X7" s="8">
        <v>6112795386</v>
      </c>
      <c r="Y7" s="8">
        <v>-1081947956</v>
      </c>
      <c r="Z7" s="2">
        <v>-17.7</v>
      </c>
      <c r="AA7" s="6">
        <v>7881159978</v>
      </c>
    </row>
    <row r="8" spans="1:27" ht="13.5">
      <c r="A8" s="25" t="s">
        <v>34</v>
      </c>
      <c r="B8" s="24"/>
      <c r="C8" s="6">
        <v>453389324</v>
      </c>
      <c r="D8" s="6"/>
      <c r="E8" s="7">
        <v>1931412277</v>
      </c>
      <c r="F8" s="8">
        <v>1865763585</v>
      </c>
      <c r="G8" s="8">
        <v>147060902</v>
      </c>
      <c r="H8" s="8">
        <v>142667650</v>
      </c>
      <c r="I8" s="8">
        <v>121075828</v>
      </c>
      <c r="J8" s="8">
        <v>410804380</v>
      </c>
      <c r="K8" s="8">
        <v>124735568</v>
      </c>
      <c r="L8" s="8">
        <v>42175908</v>
      </c>
      <c r="M8" s="8">
        <v>112527993</v>
      </c>
      <c r="N8" s="8">
        <v>279439469</v>
      </c>
      <c r="O8" s="8">
        <v>96258332</v>
      </c>
      <c r="P8" s="8">
        <v>199588015</v>
      </c>
      <c r="Q8" s="8">
        <v>50657539</v>
      </c>
      <c r="R8" s="8">
        <v>346503886</v>
      </c>
      <c r="S8" s="8"/>
      <c r="T8" s="8"/>
      <c r="U8" s="8"/>
      <c r="V8" s="8"/>
      <c r="W8" s="8">
        <v>1036747735</v>
      </c>
      <c r="X8" s="8">
        <v>1361541945</v>
      </c>
      <c r="Y8" s="8">
        <v>-324794210</v>
      </c>
      <c r="Z8" s="2">
        <v>-23.85</v>
      </c>
      <c r="AA8" s="6">
        <v>1865763585</v>
      </c>
    </row>
    <row r="9" spans="1:27" ht="13.5">
      <c r="A9" s="25" t="s">
        <v>35</v>
      </c>
      <c r="B9" s="24"/>
      <c r="C9" s="6">
        <v>508760941</v>
      </c>
      <c r="D9" s="6"/>
      <c r="E9" s="7">
        <v>1537958070</v>
      </c>
      <c r="F9" s="8">
        <v>1521048791</v>
      </c>
      <c r="G9" s="8">
        <v>116898501</v>
      </c>
      <c r="H9" s="8">
        <v>130804878</v>
      </c>
      <c r="I9" s="8">
        <v>121429670</v>
      </c>
      <c r="J9" s="8">
        <v>369133049</v>
      </c>
      <c r="K9" s="8">
        <v>101486628</v>
      </c>
      <c r="L9" s="8">
        <v>41142467</v>
      </c>
      <c r="M9" s="8">
        <v>123584409</v>
      </c>
      <c r="N9" s="8">
        <v>266213504</v>
      </c>
      <c r="O9" s="8">
        <v>86423158</v>
      </c>
      <c r="P9" s="8">
        <v>103335890</v>
      </c>
      <c r="Q9" s="8">
        <v>118133486</v>
      </c>
      <c r="R9" s="8">
        <v>307892534</v>
      </c>
      <c r="S9" s="8"/>
      <c r="T9" s="8"/>
      <c r="U9" s="8"/>
      <c r="V9" s="8"/>
      <c r="W9" s="8">
        <v>943239087</v>
      </c>
      <c r="X9" s="8">
        <v>1226156207</v>
      </c>
      <c r="Y9" s="8">
        <v>-282917120</v>
      </c>
      <c r="Z9" s="2">
        <v>-23.07</v>
      </c>
      <c r="AA9" s="6">
        <v>1521048791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73462432</v>
      </c>
      <c r="D11" s="6"/>
      <c r="E11" s="7">
        <v>1093680203</v>
      </c>
      <c r="F11" s="8">
        <v>1082652518</v>
      </c>
      <c r="G11" s="8">
        <v>100273774</v>
      </c>
      <c r="H11" s="8">
        <v>72809799</v>
      </c>
      <c r="I11" s="8">
        <v>43720962</v>
      </c>
      <c r="J11" s="8">
        <v>216804535</v>
      </c>
      <c r="K11" s="8">
        <v>99696159</v>
      </c>
      <c r="L11" s="8">
        <v>5859787</v>
      </c>
      <c r="M11" s="8">
        <v>59345277</v>
      </c>
      <c r="N11" s="8">
        <v>164901223</v>
      </c>
      <c r="O11" s="8">
        <v>56435943</v>
      </c>
      <c r="P11" s="8">
        <v>62340461</v>
      </c>
      <c r="Q11" s="8">
        <v>68435895</v>
      </c>
      <c r="R11" s="8">
        <v>187212299</v>
      </c>
      <c r="S11" s="8"/>
      <c r="T11" s="8"/>
      <c r="U11" s="8"/>
      <c r="V11" s="8"/>
      <c r="W11" s="8">
        <v>568918057</v>
      </c>
      <c r="X11" s="8">
        <v>769912454</v>
      </c>
      <c r="Y11" s="8">
        <v>-200994397</v>
      </c>
      <c r="Z11" s="2">
        <v>-26.11</v>
      </c>
      <c r="AA11" s="6">
        <v>1082652518</v>
      </c>
    </row>
    <row r="12" spans="1:27" ht="13.5">
      <c r="A12" s="25" t="s">
        <v>37</v>
      </c>
      <c r="B12" s="29"/>
      <c r="C12" s="6">
        <v>340578128</v>
      </c>
      <c r="D12" s="6"/>
      <c r="E12" s="7">
        <v>896983165</v>
      </c>
      <c r="F12" s="8">
        <v>922405536</v>
      </c>
      <c r="G12" s="8">
        <v>69147912</v>
      </c>
      <c r="H12" s="8">
        <v>81088150</v>
      </c>
      <c r="I12" s="8">
        <v>56225402</v>
      </c>
      <c r="J12" s="8">
        <v>206461464</v>
      </c>
      <c r="K12" s="8">
        <v>59173352</v>
      </c>
      <c r="L12" s="8">
        <v>21440121</v>
      </c>
      <c r="M12" s="8">
        <v>67863930</v>
      </c>
      <c r="N12" s="8">
        <v>148477403</v>
      </c>
      <c r="O12" s="8">
        <v>59879753</v>
      </c>
      <c r="P12" s="8">
        <v>96368243</v>
      </c>
      <c r="Q12" s="8">
        <v>13175246</v>
      </c>
      <c r="R12" s="8">
        <v>169423242</v>
      </c>
      <c r="S12" s="8"/>
      <c r="T12" s="8"/>
      <c r="U12" s="8"/>
      <c r="V12" s="8"/>
      <c r="W12" s="8">
        <v>524362109</v>
      </c>
      <c r="X12" s="8">
        <v>690948809</v>
      </c>
      <c r="Y12" s="8">
        <v>-166586700</v>
      </c>
      <c r="Z12" s="2">
        <v>-24.11</v>
      </c>
      <c r="AA12" s="6">
        <v>922405536</v>
      </c>
    </row>
    <row r="13" spans="1:27" ht="13.5">
      <c r="A13" s="23" t="s">
        <v>38</v>
      </c>
      <c r="B13" s="29"/>
      <c r="C13" s="6">
        <v>274651453</v>
      </c>
      <c r="D13" s="6"/>
      <c r="E13" s="7">
        <v>891948196</v>
      </c>
      <c r="F13" s="8">
        <v>1031147293</v>
      </c>
      <c r="G13" s="8">
        <v>105646242</v>
      </c>
      <c r="H13" s="8">
        <v>724982370</v>
      </c>
      <c r="I13" s="8">
        <v>-562716860</v>
      </c>
      <c r="J13" s="8">
        <v>267911752</v>
      </c>
      <c r="K13" s="8">
        <v>111151169</v>
      </c>
      <c r="L13" s="8">
        <v>42355807</v>
      </c>
      <c r="M13" s="8">
        <v>178477063</v>
      </c>
      <c r="N13" s="8">
        <v>331984039</v>
      </c>
      <c r="O13" s="8">
        <v>84261156</v>
      </c>
      <c r="P13" s="8">
        <v>111506075</v>
      </c>
      <c r="Q13" s="8">
        <v>72768348</v>
      </c>
      <c r="R13" s="8">
        <v>268535579</v>
      </c>
      <c r="S13" s="8"/>
      <c r="T13" s="8"/>
      <c r="U13" s="8"/>
      <c r="V13" s="8"/>
      <c r="W13" s="8">
        <v>868431370</v>
      </c>
      <c r="X13" s="8">
        <v>713447144</v>
      </c>
      <c r="Y13" s="8">
        <v>154984226</v>
      </c>
      <c r="Z13" s="2">
        <v>21.72</v>
      </c>
      <c r="AA13" s="6">
        <v>1031147293</v>
      </c>
    </row>
    <row r="14" spans="1:27" ht="13.5">
      <c r="A14" s="23" t="s">
        <v>39</v>
      </c>
      <c r="B14" s="29"/>
      <c r="C14" s="6">
        <v>687089</v>
      </c>
      <c r="D14" s="6"/>
      <c r="E14" s="7"/>
      <c r="F14" s="8">
        <v>2645000</v>
      </c>
      <c r="G14" s="8">
        <v>194922</v>
      </c>
      <c r="H14" s="8">
        <v>206998</v>
      </c>
      <c r="I14" s="8">
        <v>129646</v>
      </c>
      <c r="J14" s="8">
        <v>531566</v>
      </c>
      <c r="K14" s="8">
        <v>83160</v>
      </c>
      <c r="L14" s="8">
        <v>77344</v>
      </c>
      <c r="M14" s="8">
        <v>212521</v>
      </c>
      <c r="N14" s="8">
        <v>373025</v>
      </c>
      <c r="O14" s="8">
        <v>171570</v>
      </c>
      <c r="P14" s="8">
        <v>118838</v>
      </c>
      <c r="Q14" s="8">
        <v>13534</v>
      </c>
      <c r="R14" s="8">
        <v>303942</v>
      </c>
      <c r="S14" s="8"/>
      <c r="T14" s="8"/>
      <c r="U14" s="8"/>
      <c r="V14" s="8"/>
      <c r="W14" s="8">
        <v>1208533</v>
      </c>
      <c r="X14" s="8">
        <v>1983749</v>
      </c>
      <c r="Y14" s="8">
        <v>-775216</v>
      </c>
      <c r="Z14" s="2">
        <v>-39.08</v>
      </c>
      <c r="AA14" s="6">
        <v>2645000</v>
      </c>
    </row>
    <row r="15" spans="1:27" ht="13.5">
      <c r="A15" s="23" t="s">
        <v>40</v>
      </c>
      <c r="B15" s="29"/>
      <c r="C15" s="6">
        <v>341707732</v>
      </c>
      <c r="D15" s="6"/>
      <c r="E15" s="7">
        <v>433299687</v>
      </c>
      <c r="F15" s="8">
        <v>358427959</v>
      </c>
      <c r="G15" s="8">
        <v>-34298294</v>
      </c>
      <c r="H15" s="8">
        <v>37371556</v>
      </c>
      <c r="I15" s="8">
        <v>26876487</v>
      </c>
      <c r="J15" s="8">
        <v>29949749</v>
      </c>
      <c r="K15" s="8">
        <v>16597027</v>
      </c>
      <c r="L15" s="8">
        <v>12984872</v>
      </c>
      <c r="M15" s="8">
        <v>19561914</v>
      </c>
      <c r="N15" s="8">
        <v>49143813</v>
      </c>
      <c r="O15" s="8">
        <v>13466775</v>
      </c>
      <c r="P15" s="8">
        <v>12561041</v>
      </c>
      <c r="Q15" s="8">
        <v>13512794</v>
      </c>
      <c r="R15" s="8">
        <v>39540610</v>
      </c>
      <c r="S15" s="8"/>
      <c r="T15" s="8"/>
      <c r="U15" s="8"/>
      <c r="V15" s="8"/>
      <c r="W15" s="8">
        <v>118634172</v>
      </c>
      <c r="X15" s="8">
        <v>312474876</v>
      </c>
      <c r="Y15" s="8">
        <v>-193840704</v>
      </c>
      <c r="Z15" s="2">
        <v>-62.03</v>
      </c>
      <c r="AA15" s="6">
        <v>358427959</v>
      </c>
    </row>
    <row r="16" spans="1:27" ht="13.5">
      <c r="A16" s="23" t="s">
        <v>41</v>
      </c>
      <c r="B16" s="29"/>
      <c r="C16" s="6">
        <v>168061900</v>
      </c>
      <c r="D16" s="6"/>
      <c r="E16" s="7">
        <v>127266933</v>
      </c>
      <c r="F16" s="8">
        <v>135407600</v>
      </c>
      <c r="G16" s="8">
        <v>48298195</v>
      </c>
      <c r="H16" s="8">
        <v>12750749</v>
      </c>
      <c r="I16" s="8">
        <v>11922578</v>
      </c>
      <c r="J16" s="8">
        <v>72971522</v>
      </c>
      <c r="K16" s="8">
        <v>9093700</v>
      </c>
      <c r="L16" s="8">
        <v>6337186</v>
      </c>
      <c r="M16" s="8">
        <v>40725651</v>
      </c>
      <c r="N16" s="8">
        <v>56156537</v>
      </c>
      <c r="O16" s="8">
        <v>9249631</v>
      </c>
      <c r="P16" s="8">
        <v>11863234</v>
      </c>
      <c r="Q16" s="8">
        <v>7673522</v>
      </c>
      <c r="R16" s="8">
        <v>28786387</v>
      </c>
      <c r="S16" s="8"/>
      <c r="T16" s="8"/>
      <c r="U16" s="8"/>
      <c r="V16" s="8"/>
      <c r="W16" s="8">
        <v>157914446</v>
      </c>
      <c r="X16" s="8">
        <v>93295151</v>
      </c>
      <c r="Y16" s="8">
        <v>64619295</v>
      </c>
      <c r="Z16" s="2">
        <v>69.26</v>
      </c>
      <c r="AA16" s="6">
        <v>135407600</v>
      </c>
    </row>
    <row r="17" spans="1:27" ht="13.5">
      <c r="A17" s="23" t="s">
        <v>42</v>
      </c>
      <c r="B17" s="29"/>
      <c r="C17" s="6">
        <v>35317080</v>
      </c>
      <c r="D17" s="6"/>
      <c r="E17" s="7">
        <v>65916513</v>
      </c>
      <c r="F17" s="8">
        <v>55777040</v>
      </c>
      <c r="G17" s="8">
        <v>2941090</v>
      </c>
      <c r="H17" s="8">
        <v>5090548</v>
      </c>
      <c r="I17" s="8">
        <v>4300743</v>
      </c>
      <c r="J17" s="8">
        <v>12332381</v>
      </c>
      <c r="K17" s="8">
        <v>3456085</v>
      </c>
      <c r="L17" s="8">
        <v>1717473</v>
      </c>
      <c r="M17" s="8">
        <v>4127450</v>
      </c>
      <c r="N17" s="8">
        <v>9301008</v>
      </c>
      <c r="O17" s="8">
        <v>5557774</v>
      </c>
      <c r="P17" s="8">
        <v>4564343</v>
      </c>
      <c r="Q17" s="8">
        <v>4231029</v>
      </c>
      <c r="R17" s="8">
        <v>14353146</v>
      </c>
      <c r="S17" s="8"/>
      <c r="T17" s="8"/>
      <c r="U17" s="8"/>
      <c r="V17" s="8"/>
      <c r="W17" s="8">
        <v>35986535</v>
      </c>
      <c r="X17" s="8">
        <v>41519060</v>
      </c>
      <c r="Y17" s="8">
        <v>-5532525</v>
      </c>
      <c r="Z17" s="2">
        <v>-13.33</v>
      </c>
      <c r="AA17" s="6">
        <v>55777040</v>
      </c>
    </row>
    <row r="18" spans="1:27" ht="13.5">
      <c r="A18" s="23" t="s">
        <v>43</v>
      </c>
      <c r="B18" s="29"/>
      <c r="C18" s="6">
        <v>8585332564</v>
      </c>
      <c r="D18" s="6"/>
      <c r="E18" s="7">
        <v>14885114497</v>
      </c>
      <c r="F18" s="8">
        <v>15149993499</v>
      </c>
      <c r="G18" s="8">
        <v>5070757079</v>
      </c>
      <c r="H18" s="8">
        <v>619235120</v>
      </c>
      <c r="I18" s="8">
        <v>477515325</v>
      </c>
      <c r="J18" s="8">
        <v>6167507524</v>
      </c>
      <c r="K18" s="8">
        <v>128337476</v>
      </c>
      <c r="L18" s="8">
        <v>125297938</v>
      </c>
      <c r="M18" s="8">
        <v>3336643821</v>
      </c>
      <c r="N18" s="8">
        <v>3590279235</v>
      </c>
      <c r="O18" s="8">
        <v>656595173</v>
      </c>
      <c r="P18" s="8">
        <v>81600088</v>
      </c>
      <c r="Q18" s="8">
        <v>2998540574</v>
      </c>
      <c r="R18" s="8">
        <v>3736735835</v>
      </c>
      <c r="S18" s="8"/>
      <c r="T18" s="8"/>
      <c r="U18" s="8"/>
      <c r="V18" s="8"/>
      <c r="W18" s="8">
        <v>13494522594</v>
      </c>
      <c r="X18" s="8">
        <v>12161590040</v>
      </c>
      <c r="Y18" s="8">
        <v>1332932554</v>
      </c>
      <c r="Z18" s="2">
        <v>10.96</v>
      </c>
      <c r="AA18" s="6">
        <v>15149993499</v>
      </c>
    </row>
    <row r="19" spans="1:27" ht="13.5">
      <c r="A19" s="23" t="s">
        <v>44</v>
      </c>
      <c r="B19" s="29"/>
      <c r="C19" s="6">
        <v>177505684</v>
      </c>
      <c r="D19" s="6"/>
      <c r="E19" s="7">
        <v>4019920895</v>
      </c>
      <c r="F19" s="26">
        <v>4042060872</v>
      </c>
      <c r="G19" s="26">
        <v>52877434</v>
      </c>
      <c r="H19" s="26">
        <v>965511592</v>
      </c>
      <c r="I19" s="26">
        <v>41208930</v>
      </c>
      <c r="J19" s="26">
        <v>1059597956</v>
      </c>
      <c r="K19" s="26">
        <v>96328189</v>
      </c>
      <c r="L19" s="26">
        <v>25825219</v>
      </c>
      <c r="M19" s="26">
        <v>942029392</v>
      </c>
      <c r="N19" s="26">
        <v>1064182800</v>
      </c>
      <c r="O19" s="26">
        <v>79040002</v>
      </c>
      <c r="P19" s="26">
        <v>77805487</v>
      </c>
      <c r="Q19" s="26">
        <v>982869048</v>
      </c>
      <c r="R19" s="26">
        <v>1139714537</v>
      </c>
      <c r="S19" s="26"/>
      <c r="T19" s="26"/>
      <c r="U19" s="26"/>
      <c r="V19" s="26"/>
      <c r="W19" s="26">
        <v>3263495293</v>
      </c>
      <c r="X19" s="26">
        <v>3402392141</v>
      </c>
      <c r="Y19" s="26">
        <v>-138896848</v>
      </c>
      <c r="Z19" s="27">
        <v>-4.08</v>
      </c>
      <c r="AA19" s="28">
        <v>4042060872</v>
      </c>
    </row>
    <row r="20" spans="1:27" ht="13.5">
      <c r="A20" s="23" t="s">
        <v>45</v>
      </c>
      <c r="B20" s="29"/>
      <c r="C20" s="6">
        <v>167585586</v>
      </c>
      <c r="D20" s="6"/>
      <c r="E20" s="7">
        <v>36493756</v>
      </c>
      <c r="F20" s="8">
        <v>46720458</v>
      </c>
      <c r="G20" s="8">
        <v>6077566</v>
      </c>
      <c r="H20" s="8">
        <v>10469195</v>
      </c>
      <c r="I20" s="30">
        <v>3220422</v>
      </c>
      <c r="J20" s="8">
        <v>19767183</v>
      </c>
      <c r="K20" s="8">
        <v>-139550</v>
      </c>
      <c r="L20" s="8">
        <v>1183905</v>
      </c>
      <c r="M20" s="8">
        <v>121492</v>
      </c>
      <c r="N20" s="8">
        <v>1165847</v>
      </c>
      <c r="O20" s="8">
        <v>-63150</v>
      </c>
      <c r="P20" s="30">
        <v>2721304</v>
      </c>
      <c r="Q20" s="8">
        <v>450475</v>
      </c>
      <c r="R20" s="8">
        <v>3108629</v>
      </c>
      <c r="S20" s="8"/>
      <c r="T20" s="8"/>
      <c r="U20" s="8"/>
      <c r="V20" s="8"/>
      <c r="W20" s="30">
        <v>24041659</v>
      </c>
      <c r="X20" s="8">
        <v>33770370</v>
      </c>
      <c r="Y20" s="8">
        <v>-9728711</v>
      </c>
      <c r="Z20" s="2">
        <v>-28.81</v>
      </c>
      <c r="AA20" s="6">
        <v>46720458</v>
      </c>
    </row>
    <row r="21" spans="1:27" ht="24.75" customHeight="1">
      <c r="A21" s="31" t="s">
        <v>46</v>
      </c>
      <c r="B21" s="32"/>
      <c r="C21" s="33">
        <f aca="true" t="shared" si="0" ref="C21:Y21">SUM(C5:C20)</f>
        <v>19959967931</v>
      </c>
      <c r="D21" s="33">
        <f t="shared" si="0"/>
        <v>0</v>
      </c>
      <c r="E21" s="34">
        <f t="shared" si="0"/>
        <v>68851027804</v>
      </c>
      <c r="F21" s="35">
        <f t="shared" si="0"/>
        <v>69032958626</v>
      </c>
      <c r="G21" s="35">
        <f t="shared" si="0"/>
        <v>9514131058</v>
      </c>
      <c r="H21" s="35">
        <f t="shared" si="0"/>
        <v>6421458321</v>
      </c>
      <c r="I21" s="35">
        <f t="shared" si="0"/>
        <v>4922576459</v>
      </c>
      <c r="J21" s="35">
        <f t="shared" si="0"/>
        <v>20858165838</v>
      </c>
      <c r="K21" s="35">
        <f t="shared" si="0"/>
        <v>3389648719</v>
      </c>
      <c r="L21" s="35">
        <f t="shared" si="0"/>
        <v>1153657195</v>
      </c>
      <c r="M21" s="35">
        <f t="shared" si="0"/>
        <v>7815212525</v>
      </c>
      <c r="N21" s="35">
        <f t="shared" si="0"/>
        <v>12358518439</v>
      </c>
      <c r="O21" s="35">
        <f t="shared" si="0"/>
        <v>4202402608</v>
      </c>
      <c r="P21" s="35">
        <f t="shared" si="0"/>
        <v>3794441149</v>
      </c>
      <c r="Q21" s="35">
        <f t="shared" si="0"/>
        <v>7610507578</v>
      </c>
      <c r="R21" s="35">
        <f t="shared" si="0"/>
        <v>15607351335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48824035612</v>
      </c>
      <c r="X21" s="35">
        <f t="shared" si="0"/>
        <v>53576800983</v>
      </c>
      <c r="Y21" s="35">
        <f t="shared" si="0"/>
        <v>-4752765371</v>
      </c>
      <c r="Z21" s="36">
        <f>+IF(X21&lt;&gt;0,+(Y21/X21)*100,0)</f>
        <v>-8.870939070266736</v>
      </c>
      <c r="AA21" s="33">
        <f>SUM(AA5:AA20)</f>
        <v>69032958626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6744591907</v>
      </c>
      <c r="D24" s="6"/>
      <c r="E24" s="7">
        <v>20982474599</v>
      </c>
      <c r="F24" s="8">
        <v>20958876930</v>
      </c>
      <c r="G24" s="8">
        <v>1455998697</v>
      </c>
      <c r="H24" s="8">
        <v>1581359129</v>
      </c>
      <c r="I24" s="8">
        <v>1619283997</v>
      </c>
      <c r="J24" s="8">
        <v>4656641823</v>
      </c>
      <c r="K24" s="8">
        <v>1429994783</v>
      </c>
      <c r="L24" s="8">
        <v>757035583</v>
      </c>
      <c r="M24" s="8">
        <v>1592955332</v>
      </c>
      <c r="N24" s="8">
        <v>3779985698</v>
      </c>
      <c r="O24" s="8">
        <v>1656601360</v>
      </c>
      <c r="P24" s="8">
        <v>1468908807</v>
      </c>
      <c r="Q24" s="8">
        <v>1411264223</v>
      </c>
      <c r="R24" s="8">
        <v>4536774390</v>
      </c>
      <c r="S24" s="8"/>
      <c r="T24" s="8"/>
      <c r="U24" s="8"/>
      <c r="V24" s="8"/>
      <c r="W24" s="8">
        <v>12973401911</v>
      </c>
      <c r="X24" s="8">
        <v>15963561916</v>
      </c>
      <c r="Y24" s="8">
        <v>-2990160005</v>
      </c>
      <c r="Z24" s="2">
        <v>-18.73</v>
      </c>
      <c r="AA24" s="6">
        <v>20958876930</v>
      </c>
    </row>
    <row r="25" spans="1:27" ht="13.5">
      <c r="A25" s="25" t="s">
        <v>49</v>
      </c>
      <c r="B25" s="24"/>
      <c r="C25" s="6">
        <v>531075653</v>
      </c>
      <c r="D25" s="6"/>
      <c r="E25" s="7">
        <v>818536888</v>
      </c>
      <c r="F25" s="8">
        <v>828990795</v>
      </c>
      <c r="G25" s="8">
        <v>53273937</v>
      </c>
      <c r="H25" s="8">
        <v>57480222</v>
      </c>
      <c r="I25" s="8">
        <v>76618470</v>
      </c>
      <c r="J25" s="8">
        <v>187372629</v>
      </c>
      <c r="K25" s="8">
        <v>56757948</v>
      </c>
      <c r="L25" s="8">
        <v>49337175</v>
      </c>
      <c r="M25" s="8">
        <v>55492305</v>
      </c>
      <c r="N25" s="8">
        <v>161587428</v>
      </c>
      <c r="O25" s="8">
        <v>67402543</v>
      </c>
      <c r="P25" s="8">
        <v>59261570</v>
      </c>
      <c r="Q25" s="8">
        <v>60894135</v>
      </c>
      <c r="R25" s="8">
        <v>187558248</v>
      </c>
      <c r="S25" s="8"/>
      <c r="T25" s="8"/>
      <c r="U25" s="8"/>
      <c r="V25" s="8"/>
      <c r="W25" s="8">
        <v>536518305</v>
      </c>
      <c r="X25" s="8">
        <v>627233560</v>
      </c>
      <c r="Y25" s="8">
        <v>-90715255</v>
      </c>
      <c r="Z25" s="2">
        <v>-14.46</v>
      </c>
      <c r="AA25" s="6">
        <v>828990795</v>
      </c>
    </row>
    <row r="26" spans="1:27" ht="13.5">
      <c r="A26" s="25" t="s">
        <v>50</v>
      </c>
      <c r="B26" s="24"/>
      <c r="C26" s="6">
        <v>1203859542</v>
      </c>
      <c r="D26" s="6"/>
      <c r="E26" s="7">
        <v>2119267580</v>
      </c>
      <c r="F26" s="8">
        <v>2127718015</v>
      </c>
      <c r="G26" s="8">
        <v>44273415</v>
      </c>
      <c r="H26" s="8">
        <v>4815353</v>
      </c>
      <c r="I26" s="8">
        <v>285897958</v>
      </c>
      <c r="J26" s="8">
        <v>334986726</v>
      </c>
      <c r="K26" s="8">
        <v>117619793</v>
      </c>
      <c r="L26" s="8">
        <v>9732368</v>
      </c>
      <c r="M26" s="8">
        <v>118276834</v>
      </c>
      <c r="N26" s="8">
        <v>245628995</v>
      </c>
      <c r="O26" s="8">
        <v>14846710</v>
      </c>
      <c r="P26" s="8">
        <v>747295237</v>
      </c>
      <c r="Q26" s="8">
        <v>-646562458</v>
      </c>
      <c r="R26" s="8">
        <v>115579489</v>
      </c>
      <c r="S26" s="8"/>
      <c r="T26" s="8"/>
      <c r="U26" s="8"/>
      <c r="V26" s="8"/>
      <c r="W26" s="8">
        <v>696195210</v>
      </c>
      <c r="X26" s="8">
        <v>1570291340</v>
      </c>
      <c r="Y26" s="8">
        <v>-874096130</v>
      </c>
      <c r="Z26" s="2">
        <v>-55.66</v>
      </c>
      <c r="AA26" s="6">
        <v>2127718015</v>
      </c>
    </row>
    <row r="27" spans="1:27" ht="13.5">
      <c r="A27" s="25" t="s">
        <v>51</v>
      </c>
      <c r="B27" s="24"/>
      <c r="C27" s="6">
        <v>2995042604</v>
      </c>
      <c r="D27" s="6"/>
      <c r="E27" s="7">
        <v>5840457088</v>
      </c>
      <c r="F27" s="8">
        <v>6106618773</v>
      </c>
      <c r="G27" s="8">
        <v>306214443</v>
      </c>
      <c r="H27" s="8">
        <v>290688923</v>
      </c>
      <c r="I27" s="8">
        <v>365920771</v>
      </c>
      <c r="J27" s="8">
        <v>962824137</v>
      </c>
      <c r="K27" s="8">
        <v>266164474</v>
      </c>
      <c r="L27" s="8">
        <v>88068983</v>
      </c>
      <c r="M27" s="8">
        <v>543790332</v>
      </c>
      <c r="N27" s="8">
        <v>898023789</v>
      </c>
      <c r="O27" s="8">
        <v>391872080</v>
      </c>
      <c r="P27" s="8">
        <v>447631398</v>
      </c>
      <c r="Q27" s="8">
        <v>363489837</v>
      </c>
      <c r="R27" s="8">
        <v>1202993315</v>
      </c>
      <c r="S27" s="8"/>
      <c r="T27" s="8"/>
      <c r="U27" s="8"/>
      <c r="V27" s="8"/>
      <c r="W27" s="8">
        <v>3063841241</v>
      </c>
      <c r="X27" s="8">
        <v>4607361856</v>
      </c>
      <c r="Y27" s="8">
        <v>-1543520615</v>
      </c>
      <c r="Z27" s="2">
        <v>-33.5</v>
      </c>
      <c r="AA27" s="6">
        <v>6106618773</v>
      </c>
    </row>
    <row r="28" spans="1:27" ht="13.5">
      <c r="A28" s="25" t="s">
        <v>52</v>
      </c>
      <c r="B28" s="24"/>
      <c r="C28" s="6">
        <v>169450737</v>
      </c>
      <c r="D28" s="6"/>
      <c r="E28" s="7">
        <v>1197520890</v>
      </c>
      <c r="F28" s="8">
        <v>1210544526</v>
      </c>
      <c r="G28" s="8">
        <v>176619025</v>
      </c>
      <c r="H28" s="8">
        <v>5945889</v>
      </c>
      <c r="I28" s="8">
        <v>119946809</v>
      </c>
      <c r="J28" s="8">
        <v>302511723</v>
      </c>
      <c r="K28" s="8">
        <v>159834336</v>
      </c>
      <c r="L28" s="8">
        <v>7032301</v>
      </c>
      <c r="M28" s="8">
        <v>54236139</v>
      </c>
      <c r="N28" s="8">
        <v>221102776</v>
      </c>
      <c r="O28" s="8">
        <v>64523386</v>
      </c>
      <c r="P28" s="8">
        <v>132030439</v>
      </c>
      <c r="Q28" s="8">
        <v>24126145</v>
      </c>
      <c r="R28" s="8">
        <v>220679970</v>
      </c>
      <c r="S28" s="8"/>
      <c r="T28" s="8"/>
      <c r="U28" s="8"/>
      <c r="V28" s="8"/>
      <c r="W28" s="8">
        <v>744294469</v>
      </c>
      <c r="X28" s="8">
        <v>1085795325</v>
      </c>
      <c r="Y28" s="8">
        <v>-341500856</v>
      </c>
      <c r="Z28" s="2">
        <v>-31.45</v>
      </c>
      <c r="AA28" s="6">
        <v>1210544526</v>
      </c>
    </row>
    <row r="29" spans="1:27" ht="13.5">
      <c r="A29" s="25" t="s">
        <v>53</v>
      </c>
      <c r="B29" s="24"/>
      <c r="C29" s="6">
        <v>3886173624</v>
      </c>
      <c r="D29" s="6"/>
      <c r="E29" s="7">
        <v>19917743582</v>
      </c>
      <c r="F29" s="8">
        <v>19882658200</v>
      </c>
      <c r="G29" s="8">
        <v>1535057562</v>
      </c>
      <c r="H29" s="8">
        <v>2592463477</v>
      </c>
      <c r="I29" s="8">
        <v>1543084327</v>
      </c>
      <c r="J29" s="8">
        <v>5670605366</v>
      </c>
      <c r="K29" s="8">
        <v>1514122761</v>
      </c>
      <c r="L29" s="8">
        <v>326858535</v>
      </c>
      <c r="M29" s="8">
        <v>1465664373</v>
      </c>
      <c r="N29" s="8">
        <v>3306645669</v>
      </c>
      <c r="O29" s="8">
        <v>1136769855</v>
      </c>
      <c r="P29" s="8">
        <v>1432866709</v>
      </c>
      <c r="Q29" s="8">
        <v>1058714531</v>
      </c>
      <c r="R29" s="8">
        <v>3628351095</v>
      </c>
      <c r="S29" s="8"/>
      <c r="T29" s="8"/>
      <c r="U29" s="8"/>
      <c r="V29" s="8"/>
      <c r="W29" s="8">
        <v>12605602130</v>
      </c>
      <c r="X29" s="8">
        <v>14755648745</v>
      </c>
      <c r="Y29" s="8">
        <v>-2150046615</v>
      </c>
      <c r="Z29" s="2">
        <v>-14.57</v>
      </c>
      <c r="AA29" s="6">
        <v>19882658200</v>
      </c>
    </row>
    <row r="30" spans="1:27" ht="13.5">
      <c r="A30" s="25" t="s">
        <v>54</v>
      </c>
      <c r="B30" s="24"/>
      <c r="C30" s="6">
        <v>583852765</v>
      </c>
      <c r="D30" s="6"/>
      <c r="E30" s="7">
        <v>1837517667</v>
      </c>
      <c r="F30" s="8">
        <v>1832736541</v>
      </c>
      <c r="G30" s="8">
        <v>108524719</v>
      </c>
      <c r="H30" s="8">
        <v>99362415</v>
      </c>
      <c r="I30" s="8">
        <v>208035960</v>
      </c>
      <c r="J30" s="8">
        <v>415923094</v>
      </c>
      <c r="K30" s="8">
        <v>121863995</v>
      </c>
      <c r="L30" s="8">
        <v>45760124</v>
      </c>
      <c r="M30" s="8">
        <v>131837303</v>
      </c>
      <c r="N30" s="8">
        <v>299461422</v>
      </c>
      <c r="O30" s="8">
        <v>143054739</v>
      </c>
      <c r="P30" s="8">
        <v>109454598</v>
      </c>
      <c r="Q30" s="8">
        <v>158111320</v>
      </c>
      <c r="R30" s="8">
        <v>410620657</v>
      </c>
      <c r="S30" s="8"/>
      <c r="T30" s="8"/>
      <c r="U30" s="8"/>
      <c r="V30" s="8"/>
      <c r="W30" s="8">
        <v>1126005173</v>
      </c>
      <c r="X30" s="8">
        <v>1253779081</v>
      </c>
      <c r="Y30" s="8">
        <v>-127773908</v>
      </c>
      <c r="Z30" s="2">
        <v>-10.19</v>
      </c>
      <c r="AA30" s="6">
        <v>1832736541</v>
      </c>
    </row>
    <row r="31" spans="1:27" ht="13.5">
      <c r="A31" s="25" t="s">
        <v>55</v>
      </c>
      <c r="B31" s="24"/>
      <c r="C31" s="6">
        <v>3621983925</v>
      </c>
      <c r="D31" s="6"/>
      <c r="E31" s="7">
        <v>9536705983</v>
      </c>
      <c r="F31" s="8">
        <v>10134216225</v>
      </c>
      <c r="G31" s="8">
        <v>550828837</v>
      </c>
      <c r="H31" s="8">
        <v>792181900</v>
      </c>
      <c r="I31" s="8">
        <v>605155116</v>
      </c>
      <c r="J31" s="8">
        <v>1948165853</v>
      </c>
      <c r="K31" s="8">
        <v>807751946</v>
      </c>
      <c r="L31" s="8">
        <v>310698198</v>
      </c>
      <c r="M31" s="8">
        <v>1016134077</v>
      </c>
      <c r="N31" s="8">
        <v>2134584221</v>
      </c>
      <c r="O31" s="8">
        <v>721862510</v>
      </c>
      <c r="P31" s="8">
        <v>728914781</v>
      </c>
      <c r="Q31" s="8">
        <v>689975544</v>
      </c>
      <c r="R31" s="8">
        <v>2140752835</v>
      </c>
      <c r="S31" s="8"/>
      <c r="T31" s="8"/>
      <c r="U31" s="8"/>
      <c r="V31" s="8"/>
      <c r="W31" s="8">
        <v>6223502909</v>
      </c>
      <c r="X31" s="8">
        <v>7551498747</v>
      </c>
      <c r="Y31" s="8">
        <v>-1327995838</v>
      </c>
      <c r="Z31" s="2">
        <v>-17.59</v>
      </c>
      <c r="AA31" s="6">
        <v>10134216225</v>
      </c>
    </row>
    <row r="32" spans="1:27" ht="13.5">
      <c r="A32" s="25" t="s">
        <v>43</v>
      </c>
      <c r="B32" s="24"/>
      <c r="C32" s="6">
        <v>163159751</v>
      </c>
      <c r="D32" s="6"/>
      <c r="E32" s="7">
        <v>856950404</v>
      </c>
      <c r="F32" s="8">
        <v>825555502</v>
      </c>
      <c r="G32" s="8">
        <v>52010520</v>
      </c>
      <c r="H32" s="8">
        <v>81091974</v>
      </c>
      <c r="I32" s="8">
        <v>42823550</v>
      </c>
      <c r="J32" s="8">
        <v>175926044</v>
      </c>
      <c r="K32" s="8">
        <v>81087094</v>
      </c>
      <c r="L32" s="8">
        <v>13373049</v>
      </c>
      <c r="M32" s="8">
        <v>72171349</v>
      </c>
      <c r="N32" s="8">
        <v>166631492</v>
      </c>
      <c r="O32" s="8">
        <v>42400955</v>
      </c>
      <c r="P32" s="8">
        <v>80984194</v>
      </c>
      <c r="Q32" s="8">
        <v>64651409</v>
      </c>
      <c r="R32" s="8">
        <v>188036558</v>
      </c>
      <c r="S32" s="8"/>
      <c r="T32" s="8"/>
      <c r="U32" s="8"/>
      <c r="V32" s="8"/>
      <c r="W32" s="8">
        <v>530594094</v>
      </c>
      <c r="X32" s="8">
        <v>621957137</v>
      </c>
      <c r="Y32" s="8">
        <v>-91363043</v>
      </c>
      <c r="Z32" s="2">
        <v>-14.69</v>
      </c>
      <c r="AA32" s="6">
        <v>825555502</v>
      </c>
    </row>
    <row r="33" spans="1:27" ht="13.5">
      <c r="A33" s="25" t="s">
        <v>56</v>
      </c>
      <c r="B33" s="24"/>
      <c r="C33" s="6">
        <v>2852289548</v>
      </c>
      <c r="D33" s="6"/>
      <c r="E33" s="7">
        <v>6411050601</v>
      </c>
      <c r="F33" s="8">
        <v>5839577364</v>
      </c>
      <c r="G33" s="8">
        <v>396879313</v>
      </c>
      <c r="H33" s="8">
        <v>443604947</v>
      </c>
      <c r="I33" s="8">
        <v>268907955</v>
      </c>
      <c r="J33" s="8">
        <v>1109392215</v>
      </c>
      <c r="K33" s="8">
        <v>555828872</v>
      </c>
      <c r="L33" s="8">
        <v>236178369</v>
      </c>
      <c r="M33" s="8">
        <v>398256740</v>
      </c>
      <c r="N33" s="8">
        <v>1190263981</v>
      </c>
      <c r="O33" s="8">
        <v>390736035</v>
      </c>
      <c r="P33" s="8">
        <v>367825220</v>
      </c>
      <c r="Q33" s="8">
        <v>367202028</v>
      </c>
      <c r="R33" s="8">
        <v>1125763283</v>
      </c>
      <c r="S33" s="8"/>
      <c r="T33" s="8"/>
      <c r="U33" s="8"/>
      <c r="V33" s="8"/>
      <c r="W33" s="8">
        <v>3425419479</v>
      </c>
      <c r="X33" s="8">
        <v>4442245574</v>
      </c>
      <c r="Y33" s="8">
        <v>-1016826095</v>
      </c>
      <c r="Z33" s="2">
        <v>-22.89</v>
      </c>
      <c r="AA33" s="6">
        <v>5839577364</v>
      </c>
    </row>
    <row r="34" spans="1:27" ht="13.5">
      <c r="A34" s="23" t="s">
        <v>57</v>
      </c>
      <c r="B34" s="29"/>
      <c r="C34" s="6">
        <v>194652557</v>
      </c>
      <c r="D34" s="6"/>
      <c r="E34" s="7">
        <v>82055766</v>
      </c>
      <c r="F34" s="8">
        <v>79585061</v>
      </c>
      <c r="G34" s="8">
        <v>1399852</v>
      </c>
      <c r="H34" s="8">
        <v>8433351</v>
      </c>
      <c r="I34" s="8">
        <v>-19526596</v>
      </c>
      <c r="J34" s="8">
        <v>-9693393</v>
      </c>
      <c r="K34" s="8">
        <v>1827955</v>
      </c>
      <c r="L34" s="8">
        <v>465793</v>
      </c>
      <c r="M34" s="8">
        <v>3286262</v>
      </c>
      <c r="N34" s="8">
        <v>5580010</v>
      </c>
      <c r="O34" s="8">
        <v>-32650170</v>
      </c>
      <c r="P34" s="8">
        <v>31240551</v>
      </c>
      <c r="Q34" s="8">
        <v>-28582714</v>
      </c>
      <c r="R34" s="8">
        <v>-29992333</v>
      </c>
      <c r="S34" s="8"/>
      <c r="T34" s="8"/>
      <c r="U34" s="8"/>
      <c r="V34" s="8"/>
      <c r="W34" s="8">
        <v>-34105716</v>
      </c>
      <c r="X34" s="8">
        <v>59511409</v>
      </c>
      <c r="Y34" s="8">
        <v>-93617125</v>
      </c>
      <c r="Z34" s="2">
        <v>-157.31</v>
      </c>
      <c r="AA34" s="6">
        <v>79585061</v>
      </c>
    </row>
    <row r="35" spans="1:27" ht="12.75">
      <c r="A35" s="40" t="s">
        <v>58</v>
      </c>
      <c r="B35" s="32"/>
      <c r="C35" s="33">
        <f aca="true" t="shared" si="1" ref="C35:Y35">SUM(C24:C34)</f>
        <v>22946132613</v>
      </c>
      <c r="D35" s="33">
        <f>SUM(D24:D34)</f>
        <v>0</v>
      </c>
      <c r="E35" s="34">
        <f t="shared" si="1"/>
        <v>69600281048</v>
      </c>
      <c r="F35" s="35">
        <f t="shared" si="1"/>
        <v>69827077932</v>
      </c>
      <c r="G35" s="35">
        <f t="shared" si="1"/>
        <v>4681080320</v>
      </c>
      <c r="H35" s="35">
        <f t="shared" si="1"/>
        <v>5957427580</v>
      </c>
      <c r="I35" s="35">
        <f t="shared" si="1"/>
        <v>5116148317</v>
      </c>
      <c r="J35" s="35">
        <f t="shared" si="1"/>
        <v>15754656217</v>
      </c>
      <c r="K35" s="35">
        <f t="shared" si="1"/>
        <v>5112853957</v>
      </c>
      <c r="L35" s="35">
        <f t="shared" si="1"/>
        <v>1844540478</v>
      </c>
      <c r="M35" s="35">
        <f t="shared" si="1"/>
        <v>5452101046</v>
      </c>
      <c r="N35" s="35">
        <f t="shared" si="1"/>
        <v>12409495481</v>
      </c>
      <c r="O35" s="35">
        <f t="shared" si="1"/>
        <v>4597420003</v>
      </c>
      <c r="P35" s="35">
        <f t="shared" si="1"/>
        <v>5606413504</v>
      </c>
      <c r="Q35" s="35">
        <f t="shared" si="1"/>
        <v>3523284000</v>
      </c>
      <c r="R35" s="35">
        <f t="shared" si="1"/>
        <v>13727117507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41891269205</v>
      </c>
      <c r="X35" s="35">
        <f t="shared" si="1"/>
        <v>52538884690</v>
      </c>
      <c r="Y35" s="35">
        <f t="shared" si="1"/>
        <v>-10647615485</v>
      </c>
      <c r="Z35" s="36">
        <f>+IF(X35&lt;&gt;0,+(Y35/X35)*100,0)</f>
        <v>-20.266162001392114</v>
      </c>
      <c r="AA35" s="33">
        <f>SUM(AA24:AA34)</f>
        <v>69827077932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-2986164682</v>
      </c>
      <c r="D37" s="46">
        <f>+D21-D35</f>
        <v>0</v>
      </c>
      <c r="E37" s="47">
        <f t="shared" si="2"/>
        <v>-749253244</v>
      </c>
      <c r="F37" s="48">
        <f t="shared" si="2"/>
        <v>-794119306</v>
      </c>
      <c r="G37" s="48">
        <f t="shared" si="2"/>
        <v>4833050738</v>
      </c>
      <c r="H37" s="48">
        <f t="shared" si="2"/>
        <v>464030741</v>
      </c>
      <c r="I37" s="48">
        <f t="shared" si="2"/>
        <v>-193571858</v>
      </c>
      <c r="J37" s="48">
        <f t="shared" si="2"/>
        <v>5103509621</v>
      </c>
      <c r="K37" s="48">
        <f t="shared" si="2"/>
        <v>-1723205238</v>
      </c>
      <c r="L37" s="48">
        <f t="shared" si="2"/>
        <v>-690883283</v>
      </c>
      <c r="M37" s="48">
        <f t="shared" si="2"/>
        <v>2363111479</v>
      </c>
      <c r="N37" s="48">
        <f t="shared" si="2"/>
        <v>-50977042</v>
      </c>
      <c r="O37" s="48">
        <f t="shared" si="2"/>
        <v>-395017395</v>
      </c>
      <c r="P37" s="48">
        <f t="shared" si="2"/>
        <v>-1811972355</v>
      </c>
      <c r="Q37" s="48">
        <f t="shared" si="2"/>
        <v>4087223578</v>
      </c>
      <c r="R37" s="48">
        <f t="shared" si="2"/>
        <v>1880233828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6932766407</v>
      </c>
      <c r="X37" s="48">
        <f>IF(F21=F35,0,X21-X35)</f>
        <v>1037916293</v>
      </c>
      <c r="Y37" s="48">
        <f t="shared" si="2"/>
        <v>5894850114</v>
      </c>
      <c r="Z37" s="49">
        <f>+IF(X37&lt;&gt;0,+(Y37/X37)*100,0)</f>
        <v>567.9504362496793</v>
      </c>
      <c r="AA37" s="46">
        <f>+AA21-AA35</f>
        <v>-794119306</v>
      </c>
    </row>
    <row r="38" spans="1:27" ht="22.5" customHeight="1">
      <c r="A38" s="50" t="s">
        <v>60</v>
      </c>
      <c r="B38" s="29"/>
      <c r="C38" s="6">
        <v>3909830155</v>
      </c>
      <c r="D38" s="6"/>
      <c r="E38" s="7">
        <v>8092209617</v>
      </c>
      <c r="F38" s="8">
        <v>8730260594</v>
      </c>
      <c r="G38" s="8">
        <v>-86102541</v>
      </c>
      <c r="H38" s="8">
        <v>139066839</v>
      </c>
      <c r="I38" s="8">
        <v>391890306</v>
      </c>
      <c r="J38" s="8">
        <v>444854604</v>
      </c>
      <c r="K38" s="8">
        <v>337021788</v>
      </c>
      <c r="L38" s="8">
        <v>189605543</v>
      </c>
      <c r="M38" s="8">
        <v>685038318</v>
      </c>
      <c r="N38" s="8">
        <v>1211665649</v>
      </c>
      <c r="O38" s="8">
        <v>135718853</v>
      </c>
      <c r="P38" s="8">
        <v>352616903</v>
      </c>
      <c r="Q38" s="8">
        <v>504989053</v>
      </c>
      <c r="R38" s="8">
        <v>993324809</v>
      </c>
      <c r="S38" s="8"/>
      <c r="T38" s="8"/>
      <c r="U38" s="8"/>
      <c r="V38" s="8"/>
      <c r="W38" s="8">
        <v>2649845062</v>
      </c>
      <c r="X38" s="8">
        <v>6219945392</v>
      </c>
      <c r="Y38" s="8">
        <v>-3570100330</v>
      </c>
      <c r="Z38" s="2">
        <v>-57.4</v>
      </c>
      <c r="AA38" s="6">
        <v>8730260594</v>
      </c>
    </row>
    <row r="39" spans="1:27" ht="57" customHeight="1">
      <c r="A39" s="50" t="s">
        <v>61</v>
      </c>
      <c r="B39" s="29"/>
      <c r="C39" s="28">
        <v>80733271</v>
      </c>
      <c r="D39" s="28"/>
      <c r="E39" s="7">
        <v>70068010</v>
      </c>
      <c r="F39" s="26">
        <v>98123155</v>
      </c>
      <c r="G39" s="26">
        <v>2929009</v>
      </c>
      <c r="H39" s="26">
        <v>13292846</v>
      </c>
      <c r="I39" s="26">
        <v>4131904</v>
      </c>
      <c r="J39" s="26">
        <v>20353759</v>
      </c>
      <c r="K39" s="26">
        <v>4314687</v>
      </c>
      <c r="L39" s="26">
        <v>1790669</v>
      </c>
      <c r="M39" s="26">
        <v>3547939</v>
      </c>
      <c r="N39" s="26">
        <v>9653295</v>
      </c>
      <c r="O39" s="26">
        <v>2235996</v>
      </c>
      <c r="P39" s="26">
        <v>5297164</v>
      </c>
      <c r="Q39" s="26">
        <v>1812116</v>
      </c>
      <c r="R39" s="26">
        <v>9345276</v>
      </c>
      <c r="S39" s="26"/>
      <c r="T39" s="26"/>
      <c r="U39" s="26"/>
      <c r="V39" s="26"/>
      <c r="W39" s="26">
        <v>39352330</v>
      </c>
      <c r="X39" s="26">
        <v>73480419</v>
      </c>
      <c r="Y39" s="26">
        <v>-34128089</v>
      </c>
      <c r="Z39" s="27">
        <v>-46.45</v>
      </c>
      <c r="AA39" s="28">
        <v>98123155</v>
      </c>
    </row>
    <row r="40" spans="1:27" ht="13.5">
      <c r="A40" s="23" t="s">
        <v>62</v>
      </c>
      <c r="B40" s="29"/>
      <c r="C40" s="51">
        <v>103613159</v>
      </c>
      <c r="D40" s="51"/>
      <c r="E40" s="7">
        <v>8275380</v>
      </c>
      <c r="F40" s="8">
        <v>7861154</v>
      </c>
      <c r="G40" s="52">
        <v>1830</v>
      </c>
      <c r="H40" s="52">
        <v>-604368</v>
      </c>
      <c r="I40" s="52">
        <v>2485677</v>
      </c>
      <c r="J40" s="8">
        <v>1883139</v>
      </c>
      <c r="K40" s="52">
        <v>452542</v>
      </c>
      <c r="L40" s="52">
        <v>474946</v>
      </c>
      <c r="M40" s="8">
        <v>455886</v>
      </c>
      <c r="N40" s="52">
        <v>1383374</v>
      </c>
      <c r="O40" s="52">
        <v>2742756</v>
      </c>
      <c r="P40" s="52">
        <v>1291567</v>
      </c>
      <c r="Q40" s="8">
        <v>1483784</v>
      </c>
      <c r="R40" s="52">
        <v>5518107</v>
      </c>
      <c r="S40" s="52"/>
      <c r="T40" s="8"/>
      <c r="U40" s="52"/>
      <c r="V40" s="52"/>
      <c r="W40" s="52">
        <v>8784620</v>
      </c>
      <c r="X40" s="8">
        <v>6040845</v>
      </c>
      <c r="Y40" s="52">
        <v>2743775</v>
      </c>
      <c r="Z40" s="53">
        <v>45.42</v>
      </c>
      <c r="AA40" s="54">
        <v>7861154</v>
      </c>
    </row>
    <row r="41" spans="1:27" ht="24.75" customHeight="1">
      <c r="A41" s="55" t="s">
        <v>63</v>
      </c>
      <c r="B41" s="29"/>
      <c r="C41" s="56">
        <f aca="true" t="shared" si="3" ref="C41:Y41">SUM(C37:C40)</f>
        <v>1108011903</v>
      </c>
      <c r="D41" s="56">
        <f>SUM(D37:D40)</f>
        <v>0</v>
      </c>
      <c r="E41" s="57">
        <f t="shared" si="3"/>
        <v>7421299763</v>
      </c>
      <c r="F41" s="58">
        <f t="shared" si="3"/>
        <v>8042125597</v>
      </c>
      <c r="G41" s="58">
        <f t="shared" si="3"/>
        <v>4749879036</v>
      </c>
      <c r="H41" s="58">
        <f t="shared" si="3"/>
        <v>615786058</v>
      </c>
      <c r="I41" s="58">
        <f t="shared" si="3"/>
        <v>204936029</v>
      </c>
      <c r="J41" s="58">
        <f t="shared" si="3"/>
        <v>5570601123</v>
      </c>
      <c r="K41" s="58">
        <f t="shared" si="3"/>
        <v>-1381416221</v>
      </c>
      <c r="L41" s="58">
        <f t="shared" si="3"/>
        <v>-499012125</v>
      </c>
      <c r="M41" s="58">
        <f t="shared" si="3"/>
        <v>3052153622</v>
      </c>
      <c r="N41" s="58">
        <f t="shared" si="3"/>
        <v>1171725276</v>
      </c>
      <c r="O41" s="58">
        <f t="shared" si="3"/>
        <v>-254319790</v>
      </c>
      <c r="P41" s="58">
        <f t="shared" si="3"/>
        <v>-1452766721</v>
      </c>
      <c r="Q41" s="58">
        <f t="shared" si="3"/>
        <v>4595508531</v>
      </c>
      <c r="R41" s="58">
        <f t="shared" si="3"/>
        <v>2888422020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9630748419</v>
      </c>
      <c r="X41" s="58">
        <f t="shared" si="3"/>
        <v>7337382949</v>
      </c>
      <c r="Y41" s="58">
        <f t="shared" si="3"/>
        <v>2293365470</v>
      </c>
      <c r="Z41" s="59">
        <f>+IF(X41&lt;&gt;0,+(Y41/X41)*100,0)</f>
        <v>31.25590535400035</v>
      </c>
      <c r="AA41" s="56">
        <f>SUM(AA37:AA40)</f>
        <v>8042125597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1108011903</v>
      </c>
      <c r="D43" s="64">
        <f>+D41-D42</f>
        <v>0</v>
      </c>
      <c r="E43" s="65">
        <f t="shared" si="4"/>
        <v>7421299763</v>
      </c>
      <c r="F43" s="66">
        <f t="shared" si="4"/>
        <v>8042125597</v>
      </c>
      <c r="G43" s="66">
        <f t="shared" si="4"/>
        <v>4749879036</v>
      </c>
      <c r="H43" s="66">
        <f t="shared" si="4"/>
        <v>615786058</v>
      </c>
      <c r="I43" s="66">
        <f t="shared" si="4"/>
        <v>204936029</v>
      </c>
      <c r="J43" s="66">
        <f t="shared" si="4"/>
        <v>5570601123</v>
      </c>
      <c r="K43" s="66">
        <f t="shared" si="4"/>
        <v>-1381416221</v>
      </c>
      <c r="L43" s="66">
        <f t="shared" si="4"/>
        <v>-499012125</v>
      </c>
      <c r="M43" s="66">
        <f t="shared" si="4"/>
        <v>3052153622</v>
      </c>
      <c r="N43" s="66">
        <f t="shared" si="4"/>
        <v>1171725276</v>
      </c>
      <c r="O43" s="66">
        <f t="shared" si="4"/>
        <v>-254319790</v>
      </c>
      <c r="P43" s="66">
        <f t="shared" si="4"/>
        <v>-1452766721</v>
      </c>
      <c r="Q43" s="66">
        <f t="shared" si="4"/>
        <v>4595508531</v>
      </c>
      <c r="R43" s="66">
        <f t="shared" si="4"/>
        <v>2888422020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9630748419</v>
      </c>
      <c r="X43" s="66">
        <f t="shared" si="4"/>
        <v>7337382949</v>
      </c>
      <c r="Y43" s="66">
        <f t="shared" si="4"/>
        <v>2293365470</v>
      </c>
      <c r="Z43" s="67">
        <f>+IF(X43&lt;&gt;0,+(Y43/X43)*100,0)</f>
        <v>31.25590535400035</v>
      </c>
      <c r="AA43" s="64">
        <f>+AA41-AA42</f>
        <v>8042125597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1108011903</v>
      </c>
      <c r="D45" s="56">
        <f>SUM(D43:D44)</f>
        <v>0</v>
      </c>
      <c r="E45" s="57">
        <f t="shared" si="5"/>
        <v>7421299763</v>
      </c>
      <c r="F45" s="58">
        <f t="shared" si="5"/>
        <v>8042125597</v>
      </c>
      <c r="G45" s="58">
        <f t="shared" si="5"/>
        <v>4749879036</v>
      </c>
      <c r="H45" s="58">
        <f t="shared" si="5"/>
        <v>615786058</v>
      </c>
      <c r="I45" s="58">
        <f t="shared" si="5"/>
        <v>204936029</v>
      </c>
      <c r="J45" s="58">
        <f t="shared" si="5"/>
        <v>5570601123</v>
      </c>
      <c r="K45" s="58">
        <f t="shared" si="5"/>
        <v>-1381416221</v>
      </c>
      <c r="L45" s="58">
        <f t="shared" si="5"/>
        <v>-499012125</v>
      </c>
      <c r="M45" s="58">
        <f t="shared" si="5"/>
        <v>3052153622</v>
      </c>
      <c r="N45" s="58">
        <f t="shared" si="5"/>
        <v>1171725276</v>
      </c>
      <c r="O45" s="58">
        <f t="shared" si="5"/>
        <v>-254319790</v>
      </c>
      <c r="P45" s="58">
        <f t="shared" si="5"/>
        <v>-1452766721</v>
      </c>
      <c r="Q45" s="58">
        <f t="shared" si="5"/>
        <v>4595508531</v>
      </c>
      <c r="R45" s="58">
        <f t="shared" si="5"/>
        <v>2888422020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9630748419</v>
      </c>
      <c r="X45" s="58">
        <f t="shared" si="5"/>
        <v>7337382949</v>
      </c>
      <c r="Y45" s="58">
        <f t="shared" si="5"/>
        <v>2293365470</v>
      </c>
      <c r="Z45" s="59">
        <f>+IF(X45&lt;&gt;0,+(Y45/X45)*100,0)</f>
        <v>31.25590535400035</v>
      </c>
      <c r="AA45" s="56">
        <f>SUM(AA43:AA44)</f>
        <v>8042125597</v>
      </c>
    </row>
    <row r="46" spans="1:27" ht="13.5">
      <c r="A46" s="50" t="s">
        <v>68</v>
      </c>
      <c r="B46" s="29"/>
      <c r="C46" s="51">
        <v>2082965</v>
      </c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1110094868</v>
      </c>
      <c r="D47" s="71">
        <f>SUM(D45:D46)</f>
        <v>0</v>
      </c>
      <c r="E47" s="72">
        <f t="shared" si="6"/>
        <v>7421299763</v>
      </c>
      <c r="F47" s="73">
        <f t="shared" si="6"/>
        <v>8042125597</v>
      </c>
      <c r="G47" s="73">
        <f t="shared" si="6"/>
        <v>4749879036</v>
      </c>
      <c r="H47" s="74">
        <f t="shared" si="6"/>
        <v>615786058</v>
      </c>
      <c r="I47" s="74">
        <f t="shared" si="6"/>
        <v>204936029</v>
      </c>
      <c r="J47" s="74">
        <f t="shared" si="6"/>
        <v>5570601123</v>
      </c>
      <c r="K47" s="74">
        <f t="shared" si="6"/>
        <v>-1381416221</v>
      </c>
      <c r="L47" s="74">
        <f t="shared" si="6"/>
        <v>-499012125</v>
      </c>
      <c r="M47" s="73">
        <f t="shared" si="6"/>
        <v>3052153622</v>
      </c>
      <c r="N47" s="73">
        <f t="shared" si="6"/>
        <v>1171725276</v>
      </c>
      <c r="O47" s="74">
        <f t="shared" si="6"/>
        <v>-254319790</v>
      </c>
      <c r="P47" s="74">
        <f t="shared" si="6"/>
        <v>-1452766721</v>
      </c>
      <c r="Q47" s="74">
        <f t="shared" si="6"/>
        <v>4595508531</v>
      </c>
      <c r="R47" s="74">
        <f t="shared" si="6"/>
        <v>2888422020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9630748419</v>
      </c>
      <c r="X47" s="74">
        <f t="shared" si="6"/>
        <v>7337382949</v>
      </c>
      <c r="Y47" s="74">
        <f t="shared" si="6"/>
        <v>2293365470</v>
      </c>
      <c r="Z47" s="75">
        <f>+IF(X47&lt;&gt;0,+(Y47/X47)*100,0)</f>
        <v>31.25590535400035</v>
      </c>
      <c r="AA47" s="76">
        <f>SUM(AA45:AA46)</f>
        <v>8042125597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10854077</v>
      </c>
      <c r="D5" s="6"/>
      <c r="E5" s="7">
        <v>33117887</v>
      </c>
      <c r="F5" s="8">
        <v>20643351</v>
      </c>
      <c r="G5" s="8">
        <v>1830842</v>
      </c>
      <c r="H5" s="8">
        <v>1823344</v>
      </c>
      <c r="I5" s="8">
        <v>3095499</v>
      </c>
      <c r="J5" s="8">
        <v>6749685</v>
      </c>
      <c r="K5" s="8">
        <v>1952483</v>
      </c>
      <c r="L5" s="8">
        <v>2066791</v>
      </c>
      <c r="M5" s="8">
        <v>1948643</v>
      </c>
      <c r="N5" s="8">
        <v>5967917</v>
      </c>
      <c r="O5" s="8">
        <v>1920967</v>
      </c>
      <c r="P5" s="8">
        <v>1912633</v>
      </c>
      <c r="Q5" s="8">
        <v>1963411</v>
      </c>
      <c r="R5" s="8">
        <v>5797011</v>
      </c>
      <c r="S5" s="8"/>
      <c r="T5" s="8"/>
      <c r="U5" s="8"/>
      <c r="V5" s="8"/>
      <c r="W5" s="8">
        <v>18514613</v>
      </c>
      <c r="X5" s="8">
        <v>17333420</v>
      </c>
      <c r="Y5" s="8">
        <v>1181193</v>
      </c>
      <c r="Z5" s="2">
        <v>6.81</v>
      </c>
      <c r="AA5" s="6">
        <v>20643351</v>
      </c>
    </row>
    <row r="6" spans="1:27" ht="13.5">
      <c r="A6" s="23" t="s">
        <v>32</v>
      </c>
      <c r="B6" s="24"/>
      <c r="C6" s="6">
        <v>61613637</v>
      </c>
      <c r="D6" s="6"/>
      <c r="E6" s="7">
        <v>66162900</v>
      </c>
      <c r="F6" s="8">
        <v>80549992</v>
      </c>
      <c r="G6" s="8">
        <v>7362807</v>
      </c>
      <c r="H6" s="8">
        <v>7059689</v>
      </c>
      <c r="I6" s="8">
        <v>5932205</v>
      </c>
      <c r="J6" s="8">
        <v>20354701</v>
      </c>
      <c r="K6" s="8">
        <v>3946438</v>
      </c>
      <c r="L6" s="8">
        <v>3490574</v>
      </c>
      <c r="M6" s="8">
        <v>3163834</v>
      </c>
      <c r="N6" s="8">
        <v>10600846</v>
      </c>
      <c r="O6" s="8">
        <v>4741310</v>
      </c>
      <c r="P6" s="8">
        <v>2921774</v>
      </c>
      <c r="Q6" s="8">
        <v>2868904</v>
      </c>
      <c r="R6" s="8">
        <v>10531988</v>
      </c>
      <c r="S6" s="8"/>
      <c r="T6" s="8"/>
      <c r="U6" s="8"/>
      <c r="V6" s="8"/>
      <c r="W6" s="8">
        <v>41487535</v>
      </c>
      <c r="X6" s="8">
        <v>59361063</v>
      </c>
      <c r="Y6" s="8">
        <v>-17873528</v>
      </c>
      <c r="Z6" s="2">
        <v>-30.11</v>
      </c>
      <c r="AA6" s="6">
        <v>80549992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3386075</v>
      </c>
      <c r="D9" s="6"/>
      <c r="E9" s="7">
        <v>4980244</v>
      </c>
      <c r="F9" s="8">
        <v>3794692</v>
      </c>
      <c r="G9" s="8">
        <v>297922</v>
      </c>
      <c r="H9" s="8">
        <v>296403</v>
      </c>
      <c r="I9" s="8">
        <v>316330</v>
      </c>
      <c r="J9" s="8">
        <v>910655</v>
      </c>
      <c r="K9" s="8">
        <v>316500</v>
      </c>
      <c r="L9" s="8">
        <v>316547</v>
      </c>
      <c r="M9" s="8">
        <v>316262</v>
      </c>
      <c r="N9" s="8">
        <v>949309</v>
      </c>
      <c r="O9" s="8">
        <v>315579</v>
      </c>
      <c r="P9" s="8">
        <v>316206</v>
      </c>
      <c r="Q9" s="8">
        <v>315664</v>
      </c>
      <c r="R9" s="8">
        <v>947449</v>
      </c>
      <c r="S9" s="8"/>
      <c r="T9" s="8"/>
      <c r="U9" s="8"/>
      <c r="V9" s="8"/>
      <c r="W9" s="8">
        <v>2807413</v>
      </c>
      <c r="X9" s="8">
        <v>3119169</v>
      </c>
      <c r="Y9" s="8">
        <v>-311756</v>
      </c>
      <c r="Z9" s="2">
        <v>-9.99</v>
      </c>
      <c r="AA9" s="6">
        <v>3794692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72077</v>
      </c>
      <c r="D11" s="6"/>
      <c r="E11" s="7">
        <v>84480</v>
      </c>
      <c r="F11" s="8">
        <v>28000</v>
      </c>
      <c r="G11" s="8">
        <v>294</v>
      </c>
      <c r="H11" s="8">
        <v>1739</v>
      </c>
      <c r="I11" s="8">
        <v>347</v>
      </c>
      <c r="J11" s="8">
        <v>2380</v>
      </c>
      <c r="K11" s="8">
        <v>739</v>
      </c>
      <c r="L11" s="8">
        <v>7348</v>
      </c>
      <c r="M11" s="8">
        <v>6696</v>
      </c>
      <c r="N11" s="8">
        <v>14783</v>
      </c>
      <c r="O11" s="8">
        <v>6696</v>
      </c>
      <c r="P11" s="8">
        <v>7043</v>
      </c>
      <c r="Q11" s="8">
        <v>7043</v>
      </c>
      <c r="R11" s="8">
        <v>20782</v>
      </c>
      <c r="S11" s="8"/>
      <c r="T11" s="8"/>
      <c r="U11" s="8"/>
      <c r="V11" s="8"/>
      <c r="W11" s="8">
        <v>37945</v>
      </c>
      <c r="X11" s="8">
        <v>20997</v>
      </c>
      <c r="Y11" s="8">
        <v>16948</v>
      </c>
      <c r="Z11" s="2">
        <v>80.72</v>
      </c>
      <c r="AA11" s="6">
        <v>28000</v>
      </c>
    </row>
    <row r="12" spans="1:27" ht="13.5">
      <c r="A12" s="25" t="s">
        <v>37</v>
      </c>
      <c r="B12" s="29"/>
      <c r="C12" s="6"/>
      <c r="D12" s="6"/>
      <c r="E12" s="7">
        <v>185856</v>
      </c>
      <c r="F12" s="8">
        <v>258210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193662</v>
      </c>
      <c r="Y12" s="8">
        <v>-193662</v>
      </c>
      <c r="Z12" s="2">
        <v>-100</v>
      </c>
      <c r="AA12" s="6">
        <v>258210</v>
      </c>
    </row>
    <row r="13" spans="1:27" ht="13.5">
      <c r="A13" s="23" t="s">
        <v>38</v>
      </c>
      <c r="B13" s="29"/>
      <c r="C13" s="6">
        <v>3997375</v>
      </c>
      <c r="D13" s="6"/>
      <c r="E13" s="7">
        <v>3844000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>
        <v>93890</v>
      </c>
      <c r="D14" s="6"/>
      <c r="E14" s="7"/>
      <c r="F14" s="8"/>
      <c r="G14" s="8">
        <v>28411</v>
      </c>
      <c r="H14" s="8"/>
      <c r="I14" s="8"/>
      <c r="J14" s="8">
        <v>28411</v>
      </c>
      <c r="K14" s="8"/>
      <c r="L14" s="8">
        <v>14427</v>
      </c>
      <c r="M14" s="8">
        <v>27689</v>
      </c>
      <c r="N14" s="8">
        <v>42116</v>
      </c>
      <c r="O14" s="8"/>
      <c r="P14" s="8">
        <v>8225</v>
      </c>
      <c r="Q14" s="8">
        <v>13534</v>
      </c>
      <c r="R14" s="8">
        <v>21759</v>
      </c>
      <c r="S14" s="8"/>
      <c r="T14" s="8"/>
      <c r="U14" s="8"/>
      <c r="V14" s="8"/>
      <c r="W14" s="8">
        <v>92286</v>
      </c>
      <c r="X14" s="8"/>
      <c r="Y14" s="8">
        <v>92286</v>
      </c>
      <c r="Z14" s="2"/>
      <c r="AA14" s="6"/>
    </row>
    <row r="15" spans="1:27" ht="13.5">
      <c r="A15" s="23" t="s">
        <v>40</v>
      </c>
      <c r="B15" s="29"/>
      <c r="C15" s="6">
        <v>12804507</v>
      </c>
      <c r="D15" s="6"/>
      <c r="E15" s="7">
        <v>16255905</v>
      </c>
      <c r="F15" s="8">
        <v>4177392</v>
      </c>
      <c r="G15" s="8">
        <v>9013</v>
      </c>
      <c r="H15" s="8"/>
      <c r="I15" s="8"/>
      <c r="J15" s="8">
        <v>9013</v>
      </c>
      <c r="K15" s="8"/>
      <c r="L15" s="8">
        <v>23550</v>
      </c>
      <c r="M15" s="8">
        <v>14700</v>
      </c>
      <c r="N15" s="8">
        <v>38250</v>
      </c>
      <c r="O15" s="8"/>
      <c r="P15" s="8">
        <v>21950</v>
      </c>
      <c r="Q15" s="8">
        <v>289748</v>
      </c>
      <c r="R15" s="8">
        <v>311698</v>
      </c>
      <c r="S15" s="8"/>
      <c r="T15" s="8"/>
      <c r="U15" s="8"/>
      <c r="V15" s="8"/>
      <c r="W15" s="8">
        <v>358961</v>
      </c>
      <c r="X15" s="8">
        <v>3133044</v>
      </c>
      <c r="Y15" s="8">
        <v>-2774083</v>
      </c>
      <c r="Z15" s="2">
        <v>-88.54</v>
      </c>
      <c r="AA15" s="6">
        <v>4177392</v>
      </c>
    </row>
    <row r="16" spans="1:27" ht="13.5">
      <c r="A16" s="23" t="s">
        <v>41</v>
      </c>
      <c r="B16" s="29"/>
      <c r="C16" s="6">
        <v>2153247</v>
      </c>
      <c r="D16" s="6"/>
      <c r="E16" s="7">
        <v>3195194</v>
      </c>
      <c r="F16" s="8">
        <v>2932992</v>
      </c>
      <c r="G16" s="8">
        <v>246689</v>
      </c>
      <c r="H16" s="8">
        <v>783</v>
      </c>
      <c r="I16" s="8">
        <v>87</v>
      </c>
      <c r="J16" s="8">
        <v>247559</v>
      </c>
      <c r="K16" s="8">
        <v>19441</v>
      </c>
      <c r="L16" s="8">
        <v>276648</v>
      </c>
      <c r="M16" s="8">
        <v>136022</v>
      </c>
      <c r="N16" s="8">
        <v>432111</v>
      </c>
      <c r="O16" s="8">
        <v>246169</v>
      </c>
      <c r="P16" s="8">
        <v>233934</v>
      </c>
      <c r="Q16" s="8">
        <v>147352</v>
      </c>
      <c r="R16" s="8">
        <v>627455</v>
      </c>
      <c r="S16" s="8"/>
      <c r="T16" s="8"/>
      <c r="U16" s="8"/>
      <c r="V16" s="8"/>
      <c r="W16" s="8">
        <v>1307125</v>
      </c>
      <c r="X16" s="8">
        <v>2199744</v>
      </c>
      <c r="Y16" s="8">
        <v>-892619</v>
      </c>
      <c r="Z16" s="2">
        <v>-40.58</v>
      </c>
      <c r="AA16" s="6">
        <v>2932992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39181620</v>
      </c>
      <c r="D18" s="6"/>
      <c r="E18" s="7">
        <v>42178000</v>
      </c>
      <c r="F18" s="8">
        <v>41380000</v>
      </c>
      <c r="G18" s="8">
        <v>13335000</v>
      </c>
      <c r="H18" s="8"/>
      <c r="I18" s="8">
        <v>158150</v>
      </c>
      <c r="J18" s="8">
        <v>13493150</v>
      </c>
      <c r="K18" s="8">
        <v>281545</v>
      </c>
      <c r="L18" s="8">
        <v>85129</v>
      </c>
      <c r="M18" s="8">
        <v>11875000</v>
      </c>
      <c r="N18" s="8">
        <v>12241674</v>
      </c>
      <c r="O18" s="8"/>
      <c r="P18" s="8"/>
      <c r="Q18" s="8">
        <v>9423527</v>
      </c>
      <c r="R18" s="8">
        <v>9423527</v>
      </c>
      <c r="S18" s="8"/>
      <c r="T18" s="8"/>
      <c r="U18" s="8"/>
      <c r="V18" s="8"/>
      <c r="W18" s="8">
        <v>35158351</v>
      </c>
      <c r="X18" s="8">
        <v>16220600</v>
      </c>
      <c r="Y18" s="8">
        <v>18937751</v>
      </c>
      <c r="Z18" s="2">
        <v>116.75</v>
      </c>
      <c r="AA18" s="6">
        <v>41380000</v>
      </c>
    </row>
    <row r="19" spans="1:27" ht="13.5">
      <c r="A19" s="23" t="s">
        <v>44</v>
      </c>
      <c r="B19" s="29"/>
      <c r="C19" s="6">
        <v>1286643</v>
      </c>
      <c r="D19" s="6"/>
      <c r="E19" s="7">
        <v>4135000</v>
      </c>
      <c r="F19" s="26">
        <v>5372395</v>
      </c>
      <c r="G19" s="26">
        <v>103026</v>
      </c>
      <c r="H19" s="26">
        <v>5628</v>
      </c>
      <c r="I19" s="26">
        <v>6270</v>
      </c>
      <c r="J19" s="26">
        <v>114924</v>
      </c>
      <c r="K19" s="26">
        <v>173506</v>
      </c>
      <c r="L19" s="26">
        <v>86940</v>
      </c>
      <c r="M19" s="26">
        <v>4935</v>
      </c>
      <c r="N19" s="26">
        <v>265381</v>
      </c>
      <c r="O19" s="26">
        <v>168300</v>
      </c>
      <c r="P19" s="26">
        <v>5675</v>
      </c>
      <c r="Q19" s="26">
        <v>169567</v>
      </c>
      <c r="R19" s="26">
        <v>343542</v>
      </c>
      <c r="S19" s="26"/>
      <c r="T19" s="26"/>
      <c r="U19" s="26"/>
      <c r="V19" s="26"/>
      <c r="W19" s="26">
        <v>723847</v>
      </c>
      <c r="X19" s="26">
        <v>3937577</v>
      </c>
      <c r="Y19" s="26">
        <v>-3213730</v>
      </c>
      <c r="Z19" s="27">
        <v>-81.62</v>
      </c>
      <c r="AA19" s="28">
        <v>5372395</v>
      </c>
    </row>
    <row r="20" spans="1:27" ht="13.5">
      <c r="A20" s="23" t="s">
        <v>45</v>
      </c>
      <c r="B20" s="29"/>
      <c r="C20" s="6">
        <v>898100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136341248</v>
      </c>
      <c r="D21" s="33">
        <f t="shared" si="0"/>
        <v>0</v>
      </c>
      <c r="E21" s="34">
        <f t="shared" si="0"/>
        <v>174139466</v>
      </c>
      <c r="F21" s="35">
        <f t="shared" si="0"/>
        <v>159137024</v>
      </c>
      <c r="G21" s="35">
        <f t="shared" si="0"/>
        <v>23214004</v>
      </c>
      <c r="H21" s="35">
        <f t="shared" si="0"/>
        <v>9187586</v>
      </c>
      <c r="I21" s="35">
        <f t="shared" si="0"/>
        <v>9508888</v>
      </c>
      <c r="J21" s="35">
        <f t="shared" si="0"/>
        <v>41910478</v>
      </c>
      <c r="K21" s="35">
        <f t="shared" si="0"/>
        <v>6690652</v>
      </c>
      <c r="L21" s="35">
        <f t="shared" si="0"/>
        <v>6367954</v>
      </c>
      <c r="M21" s="35">
        <f t="shared" si="0"/>
        <v>17493781</v>
      </c>
      <c r="N21" s="35">
        <f t="shared" si="0"/>
        <v>30552387</v>
      </c>
      <c r="O21" s="35">
        <f t="shared" si="0"/>
        <v>7399021</v>
      </c>
      <c r="P21" s="35">
        <f t="shared" si="0"/>
        <v>5427440</v>
      </c>
      <c r="Q21" s="35">
        <f t="shared" si="0"/>
        <v>15198750</v>
      </c>
      <c r="R21" s="35">
        <f t="shared" si="0"/>
        <v>28025211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100488076</v>
      </c>
      <c r="X21" s="35">
        <f t="shared" si="0"/>
        <v>105519276</v>
      </c>
      <c r="Y21" s="35">
        <f t="shared" si="0"/>
        <v>-5031200</v>
      </c>
      <c r="Z21" s="36">
        <f>+IF(X21&lt;&gt;0,+(Y21/X21)*100,0)</f>
        <v>-4.768038779947656</v>
      </c>
      <c r="AA21" s="33">
        <f>SUM(AA5:AA20)</f>
        <v>159137024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39603423</v>
      </c>
      <c r="D24" s="6"/>
      <c r="E24" s="7">
        <v>39832796</v>
      </c>
      <c r="F24" s="8">
        <v>43298792</v>
      </c>
      <c r="G24" s="8">
        <v>3209344</v>
      </c>
      <c r="H24" s="8">
        <v>13274753</v>
      </c>
      <c r="I24" s="8">
        <v>5328418</v>
      </c>
      <c r="J24" s="8">
        <v>21812515</v>
      </c>
      <c r="K24" s="8">
        <v>5819059</v>
      </c>
      <c r="L24" s="8">
        <v>6323532</v>
      </c>
      <c r="M24" s="8">
        <v>3751412</v>
      </c>
      <c r="N24" s="8">
        <v>15894003</v>
      </c>
      <c r="O24" s="8">
        <v>5471249</v>
      </c>
      <c r="P24" s="8">
        <v>5753256</v>
      </c>
      <c r="Q24" s="8">
        <v>5450470</v>
      </c>
      <c r="R24" s="8">
        <v>16674975</v>
      </c>
      <c r="S24" s="8"/>
      <c r="T24" s="8"/>
      <c r="U24" s="8"/>
      <c r="V24" s="8"/>
      <c r="W24" s="8">
        <v>54381493</v>
      </c>
      <c r="X24" s="8">
        <v>11988289</v>
      </c>
      <c r="Y24" s="8">
        <v>42393204</v>
      </c>
      <c r="Z24" s="2">
        <v>353.62</v>
      </c>
      <c r="AA24" s="6">
        <v>43298792</v>
      </c>
    </row>
    <row r="25" spans="1:27" ht="13.5">
      <c r="A25" s="25" t="s">
        <v>49</v>
      </c>
      <c r="B25" s="24"/>
      <c r="C25" s="6">
        <v>2524606</v>
      </c>
      <c r="D25" s="6"/>
      <c r="E25" s="7">
        <v>2690749</v>
      </c>
      <c r="F25" s="8">
        <v>2543749</v>
      </c>
      <c r="G25" s="8">
        <v>138322</v>
      </c>
      <c r="H25" s="8">
        <v>140389</v>
      </c>
      <c r="I25" s="8">
        <v>144637</v>
      </c>
      <c r="J25" s="8">
        <v>423348</v>
      </c>
      <c r="K25" s="8">
        <v>-1147859</v>
      </c>
      <c r="L25" s="8">
        <v>180070</v>
      </c>
      <c r="M25" s="8">
        <v>174054</v>
      </c>
      <c r="N25" s="8">
        <v>-793735</v>
      </c>
      <c r="O25" s="8">
        <v>856197</v>
      </c>
      <c r="P25" s="8">
        <v>964062</v>
      </c>
      <c r="Q25" s="8">
        <v>-1122776</v>
      </c>
      <c r="R25" s="8">
        <v>697483</v>
      </c>
      <c r="S25" s="8"/>
      <c r="T25" s="8"/>
      <c r="U25" s="8"/>
      <c r="V25" s="8"/>
      <c r="W25" s="8">
        <v>327096</v>
      </c>
      <c r="X25" s="8">
        <v>940392</v>
      </c>
      <c r="Y25" s="8">
        <v>-613296</v>
      </c>
      <c r="Z25" s="2">
        <v>-65.22</v>
      </c>
      <c r="AA25" s="6">
        <v>2543749</v>
      </c>
    </row>
    <row r="26" spans="1:27" ht="13.5">
      <c r="A26" s="25" t="s">
        <v>50</v>
      </c>
      <c r="B26" s="24"/>
      <c r="C26" s="6">
        <v>18141659</v>
      </c>
      <c r="D26" s="6"/>
      <c r="E26" s="7">
        <v>14494080</v>
      </c>
      <c r="F26" s="8">
        <v>16888075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3941497</v>
      </c>
      <c r="Y26" s="8">
        <v>-3941497</v>
      </c>
      <c r="Z26" s="2">
        <v>-100</v>
      </c>
      <c r="AA26" s="6">
        <v>16888075</v>
      </c>
    </row>
    <row r="27" spans="1:27" ht="13.5">
      <c r="A27" s="25" t="s">
        <v>51</v>
      </c>
      <c r="B27" s="24"/>
      <c r="C27" s="6">
        <v>15894979</v>
      </c>
      <c r="D27" s="6"/>
      <c r="E27" s="7">
        <v>17078102</v>
      </c>
      <c r="F27" s="8">
        <v>17079102</v>
      </c>
      <c r="G27" s="8"/>
      <c r="H27" s="8">
        <v>7479</v>
      </c>
      <c r="I27" s="8"/>
      <c r="J27" s="8">
        <v>7479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7479</v>
      </c>
      <c r="X27" s="8">
        <v>7034771</v>
      </c>
      <c r="Y27" s="8">
        <v>-7027292</v>
      </c>
      <c r="Z27" s="2">
        <v>-99.89</v>
      </c>
      <c r="AA27" s="6">
        <v>17079102</v>
      </c>
    </row>
    <row r="28" spans="1:27" ht="13.5">
      <c r="A28" s="25" t="s">
        <v>52</v>
      </c>
      <c r="B28" s="24"/>
      <c r="C28" s="6">
        <v>386000</v>
      </c>
      <c r="D28" s="6"/>
      <c r="E28" s="7"/>
      <c r="F28" s="8">
        <v>21003996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15752997</v>
      </c>
      <c r="Y28" s="8">
        <v>-15752997</v>
      </c>
      <c r="Z28" s="2">
        <v>-100</v>
      </c>
      <c r="AA28" s="6">
        <v>21003996</v>
      </c>
    </row>
    <row r="29" spans="1:27" ht="13.5">
      <c r="A29" s="25" t="s">
        <v>53</v>
      </c>
      <c r="B29" s="24"/>
      <c r="C29" s="6">
        <v>58251756</v>
      </c>
      <c r="D29" s="6"/>
      <c r="E29" s="7">
        <v>74424000</v>
      </c>
      <c r="F29" s="8">
        <v>71310000</v>
      </c>
      <c r="G29" s="8">
        <v>7791267</v>
      </c>
      <c r="H29" s="8">
        <v>8408421</v>
      </c>
      <c r="I29" s="8">
        <v>7963950</v>
      </c>
      <c r="J29" s="8">
        <v>24163638</v>
      </c>
      <c r="K29" s="8">
        <v>5228388</v>
      </c>
      <c r="L29" s="8">
        <v>5206685</v>
      </c>
      <c r="M29" s="8"/>
      <c r="N29" s="8">
        <v>10435073</v>
      </c>
      <c r="O29" s="8">
        <v>3563948</v>
      </c>
      <c r="P29" s="8">
        <v>3795568</v>
      </c>
      <c r="Q29" s="8">
        <v>3959348</v>
      </c>
      <c r="R29" s="8">
        <v>11318864</v>
      </c>
      <c r="S29" s="8"/>
      <c r="T29" s="8"/>
      <c r="U29" s="8"/>
      <c r="V29" s="8"/>
      <c r="W29" s="8">
        <v>45917575</v>
      </c>
      <c r="X29" s="8">
        <v>61813000</v>
      </c>
      <c r="Y29" s="8">
        <v>-15895425</v>
      </c>
      <c r="Z29" s="2">
        <v>-25.72</v>
      </c>
      <c r="AA29" s="6">
        <v>71310000</v>
      </c>
    </row>
    <row r="30" spans="1:27" ht="13.5">
      <c r="A30" s="25" t="s">
        <v>54</v>
      </c>
      <c r="B30" s="24"/>
      <c r="C30" s="6">
        <v>1813254</v>
      </c>
      <c r="D30" s="6"/>
      <c r="E30" s="7"/>
      <c r="F30" s="8">
        <v>850213</v>
      </c>
      <c r="G30" s="8">
        <v>332911</v>
      </c>
      <c r="H30" s="8">
        <v>977186</v>
      </c>
      <c r="I30" s="8">
        <v>26099</v>
      </c>
      <c r="J30" s="8">
        <v>1336196</v>
      </c>
      <c r="K30" s="8">
        <v>1148</v>
      </c>
      <c r="L30" s="8">
        <v>11723</v>
      </c>
      <c r="M30" s="8">
        <v>4458</v>
      </c>
      <c r="N30" s="8">
        <v>17329</v>
      </c>
      <c r="O30" s="8">
        <v>1905</v>
      </c>
      <c r="P30" s="8">
        <v>160730</v>
      </c>
      <c r="Q30" s="8">
        <v>8524</v>
      </c>
      <c r="R30" s="8">
        <v>171159</v>
      </c>
      <c r="S30" s="8"/>
      <c r="T30" s="8"/>
      <c r="U30" s="8"/>
      <c r="V30" s="8"/>
      <c r="W30" s="8">
        <v>1524684</v>
      </c>
      <c r="X30" s="8">
        <v>500000</v>
      </c>
      <c r="Y30" s="8">
        <v>1024684</v>
      </c>
      <c r="Z30" s="2">
        <v>204.94</v>
      </c>
      <c r="AA30" s="6">
        <v>850213</v>
      </c>
    </row>
    <row r="31" spans="1:27" ht="13.5">
      <c r="A31" s="25" t="s">
        <v>55</v>
      </c>
      <c r="B31" s="24"/>
      <c r="C31" s="6">
        <v>13379522</v>
      </c>
      <c r="D31" s="6"/>
      <c r="E31" s="7">
        <v>9963275</v>
      </c>
      <c r="F31" s="8">
        <v>13790235</v>
      </c>
      <c r="G31" s="8">
        <v>382188</v>
      </c>
      <c r="H31" s="8">
        <v>936093</v>
      </c>
      <c r="I31" s="8">
        <v>415584</v>
      </c>
      <c r="J31" s="8">
        <v>1733865</v>
      </c>
      <c r="K31" s="8">
        <v>317957</v>
      </c>
      <c r="L31" s="8">
        <v>159413</v>
      </c>
      <c r="M31" s="8">
        <v>182218</v>
      </c>
      <c r="N31" s="8">
        <v>659588</v>
      </c>
      <c r="O31" s="8">
        <v>287958</v>
      </c>
      <c r="P31" s="8">
        <v>976308</v>
      </c>
      <c r="Q31" s="8">
        <v>1011149</v>
      </c>
      <c r="R31" s="8">
        <v>2275415</v>
      </c>
      <c r="S31" s="8"/>
      <c r="T31" s="8"/>
      <c r="U31" s="8"/>
      <c r="V31" s="8"/>
      <c r="W31" s="8">
        <v>4668868</v>
      </c>
      <c r="X31" s="8">
        <v>10214249</v>
      </c>
      <c r="Y31" s="8">
        <v>-5545381</v>
      </c>
      <c r="Z31" s="2">
        <v>-54.29</v>
      </c>
      <c r="AA31" s="6">
        <v>13790235</v>
      </c>
    </row>
    <row r="32" spans="1:27" ht="13.5">
      <c r="A32" s="25" t="s">
        <v>43</v>
      </c>
      <c r="B32" s="24"/>
      <c r="C32" s="6">
        <v>438596</v>
      </c>
      <c r="D32" s="6"/>
      <c r="E32" s="7"/>
      <c r="F32" s="8"/>
      <c r="G32" s="8"/>
      <c r="H32" s="8"/>
      <c r="I32" s="8"/>
      <c r="J32" s="8"/>
      <c r="K32" s="8">
        <v>-94143</v>
      </c>
      <c r="L32" s="8"/>
      <c r="M32" s="8"/>
      <c r="N32" s="8">
        <v>-94143</v>
      </c>
      <c r="O32" s="8"/>
      <c r="P32" s="8"/>
      <c r="Q32" s="8"/>
      <c r="R32" s="8"/>
      <c r="S32" s="8"/>
      <c r="T32" s="8"/>
      <c r="U32" s="8"/>
      <c r="V32" s="8"/>
      <c r="W32" s="8">
        <v>-94143</v>
      </c>
      <c r="X32" s="8"/>
      <c r="Y32" s="8">
        <v>-94143</v>
      </c>
      <c r="Z32" s="2"/>
      <c r="AA32" s="6"/>
    </row>
    <row r="33" spans="1:27" ht="13.5">
      <c r="A33" s="25" t="s">
        <v>56</v>
      </c>
      <c r="B33" s="24"/>
      <c r="C33" s="6">
        <v>26007488</v>
      </c>
      <c r="D33" s="6"/>
      <c r="E33" s="7">
        <v>9026998</v>
      </c>
      <c r="F33" s="8">
        <v>12120692</v>
      </c>
      <c r="G33" s="8">
        <v>2191563</v>
      </c>
      <c r="H33" s="8">
        <v>1612454</v>
      </c>
      <c r="I33" s="8">
        <v>1831522</v>
      </c>
      <c r="J33" s="8">
        <v>5635539</v>
      </c>
      <c r="K33" s="8">
        <v>626442</v>
      </c>
      <c r="L33" s="8">
        <v>192025</v>
      </c>
      <c r="M33" s="8">
        <v>-71474</v>
      </c>
      <c r="N33" s="8">
        <v>746993</v>
      </c>
      <c r="O33" s="8">
        <v>705269</v>
      </c>
      <c r="P33" s="8">
        <v>447639</v>
      </c>
      <c r="Q33" s="8">
        <v>859315</v>
      </c>
      <c r="R33" s="8">
        <v>2012223</v>
      </c>
      <c r="S33" s="8"/>
      <c r="T33" s="8"/>
      <c r="U33" s="8"/>
      <c r="V33" s="8"/>
      <c r="W33" s="8">
        <v>8394755</v>
      </c>
      <c r="X33" s="8">
        <v>6883525</v>
      </c>
      <c r="Y33" s="8">
        <v>1511230</v>
      </c>
      <c r="Z33" s="2">
        <v>21.95</v>
      </c>
      <c r="AA33" s="6">
        <v>12120692</v>
      </c>
    </row>
    <row r="34" spans="1:27" ht="13.5">
      <c r="A34" s="23" t="s">
        <v>57</v>
      </c>
      <c r="B34" s="29"/>
      <c r="C34" s="6">
        <v>2843218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179284501</v>
      </c>
      <c r="D35" s="33">
        <f>SUM(D24:D34)</f>
        <v>0</v>
      </c>
      <c r="E35" s="34">
        <f t="shared" si="1"/>
        <v>167510000</v>
      </c>
      <c r="F35" s="35">
        <f t="shared" si="1"/>
        <v>198884854</v>
      </c>
      <c r="G35" s="35">
        <f t="shared" si="1"/>
        <v>14045595</v>
      </c>
      <c r="H35" s="35">
        <f t="shared" si="1"/>
        <v>25356775</v>
      </c>
      <c r="I35" s="35">
        <f t="shared" si="1"/>
        <v>15710210</v>
      </c>
      <c r="J35" s="35">
        <f t="shared" si="1"/>
        <v>55112580</v>
      </c>
      <c r="K35" s="35">
        <f t="shared" si="1"/>
        <v>10750992</v>
      </c>
      <c r="L35" s="35">
        <f t="shared" si="1"/>
        <v>12073448</v>
      </c>
      <c r="M35" s="35">
        <f t="shared" si="1"/>
        <v>4040668</v>
      </c>
      <c r="N35" s="35">
        <f t="shared" si="1"/>
        <v>26865108</v>
      </c>
      <c r="O35" s="35">
        <f t="shared" si="1"/>
        <v>10886526</v>
      </c>
      <c r="P35" s="35">
        <f t="shared" si="1"/>
        <v>12097563</v>
      </c>
      <c r="Q35" s="35">
        <f t="shared" si="1"/>
        <v>10166030</v>
      </c>
      <c r="R35" s="35">
        <f t="shared" si="1"/>
        <v>33150119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115127807</v>
      </c>
      <c r="X35" s="35">
        <f t="shared" si="1"/>
        <v>119068720</v>
      </c>
      <c r="Y35" s="35">
        <f t="shared" si="1"/>
        <v>-3940913</v>
      </c>
      <c r="Z35" s="36">
        <f>+IF(X35&lt;&gt;0,+(Y35/X35)*100,0)</f>
        <v>-3.3097802680670454</v>
      </c>
      <c r="AA35" s="33">
        <f>SUM(AA24:AA34)</f>
        <v>198884854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-42943253</v>
      </c>
      <c r="D37" s="46">
        <f>+D21-D35</f>
        <v>0</v>
      </c>
      <c r="E37" s="47">
        <f t="shared" si="2"/>
        <v>6629466</v>
      </c>
      <c r="F37" s="48">
        <f t="shared" si="2"/>
        <v>-39747830</v>
      </c>
      <c r="G37" s="48">
        <f t="shared" si="2"/>
        <v>9168409</v>
      </c>
      <c r="H37" s="48">
        <f t="shared" si="2"/>
        <v>-16169189</v>
      </c>
      <c r="I37" s="48">
        <f t="shared" si="2"/>
        <v>-6201322</v>
      </c>
      <c r="J37" s="48">
        <f t="shared" si="2"/>
        <v>-13202102</v>
      </c>
      <c r="K37" s="48">
        <f t="shared" si="2"/>
        <v>-4060340</v>
      </c>
      <c r="L37" s="48">
        <f t="shared" si="2"/>
        <v>-5705494</v>
      </c>
      <c r="M37" s="48">
        <f t="shared" si="2"/>
        <v>13453113</v>
      </c>
      <c r="N37" s="48">
        <f t="shared" si="2"/>
        <v>3687279</v>
      </c>
      <c r="O37" s="48">
        <f t="shared" si="2"/>
        <v>-3487505</v>
      </c>
      <c r="P37" s="48">
        <f t="shared" si="2"/>
        <v>-6670123</v>
      </c>
      <c r="Q37" s="48">
        <f t="shared" si="2"/>
        <v>5032720</v>
      </c>
      <c r="R37" s="48">
        <f t="shared" si="2"/>
        <v>-5124908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-14639731</v>
      </c>
      <c r="X37" s="48">
        <f>IF(F21=F35,0,X21-X35)</f>
        <v>-13549444</v>
      </c>
      <c r="Y37" s="48">
        <f t="shared" si="2"/>
        <v>-1090287</v>
      </c>
      <c r="Z37" s="49">
        <f>+IF(X37&lt;&gt;0,+(Y37/X37)*100,0)</f>
        <v>8.046728707096763</v>
      </c>
      <c r="AA37" s="46">
        <f>+AA21-AA35</f>
        <v>-39747830</v>
      </c>
    </row>
    <row r="38" spans="1:27" ht="22.5" customHeight="1">
      <c r="A38" s="50" t="s">
        <v>60</v>
      </c>
      <c r="B38" s="29"/>
      <c r="C38" s="6">
        <v>12164000</v>
      </c>
      <c r="D38" s="6"/>
      <c r="E38" s="7">
        <v>17031000</v>
      </c>
      <c r="F38" s="8">
        <v>17031000</v>
      </c>
      <c r="G38" s="8">
        <v>10000000</v>
      </c>
      <c r="H38" s="8"/>
      <c r="I38" s="8">
        <v>2600000</v>
      </c>
      <c r="J38" s="8">
        <v>12600000</v>
      </c>
      <c r="K38" s="8">
        <v>100000</v>
      </c>
      <c r="L38" s="8"/>
      <c r="M38" s="8">
        <v>7000000</v>
      </c>
      <c r="N38" s="8">
        <v>7100000</v>
      </c>
      <c r="O38" s="8"/>
      <c r="P38" s="8"/>
      <c r="Q38" s="8">
        <v>6031000</v>
      </c>
      <c r="R38" s="8">
        <v>6031000</v>
      </c>
      <c r="S38" s="8"/>
      <c r="T38" s="8"/>
      <c r="U38" s="8"/>
      <c r="V38" s="8"/>
      <c r="W38" s="8">
        <v>25731000</v>
      </c>
      <c r="X38" s="8">
        <v>17031000</v>
      </c>
      <c r="Y38" s="8">
        <v>8700000</v>
      </c>
      <c r="Z38" s="2">
        <v>51.08</v>
      </c>
      <c r="AA38" s="6">
        <v>17031000</v>
      </c>
    </row>
    <row r="39" spans="1:27" ht="57" customHeight="1">
      <c r="A39" s="50" t="s">
        <v>61</v>
      </c>
      <c r="B39" s="29"/>
      <c r="C39" s="28">
        <v>283380</v>
      </c>
      <c r="D39" s="28"/>
      <c r="E39" s="7">
        <v>202000</v>
      </c>
      <c r="F39" s="26"/>
      <c r="G39" s="26">
        <v>5667</v>
      </c>
      <c r="H39" s="26">
        <v>2633</v>
      </c>
      <c r="I39" s="26">
        <v>37170</v>
      </c>
      <c r="J39" s="26">
        <v>45470</v>
      </c>
      <c r="K39" s="26">
        <v>100514</v>
      </c>
      <c r="L39" s="26">
        <v>61102</v>
      </c>
      <c r="M39" s="26">
        <v>2633</v>
      </c>
      <c r="N39" s="26">
        <v>164249</v>
      </c>
      <c r="O39" s="26">
        <v>5568</v>
      </c>
      <c r="P39" s="26">
        <v>3861</v>
      </c>
      <c r="Q39" s="26">
        <v>5720</v>
      </c>
      <c r="R39" s="26">
        <v>15149</v>
      </c>
      <c r="S39" s="26"/>
      <c r="T39" s="26"/>
      <c r="U39" s="26"/>
      <c r="V39" s="26"/>
      <c r="W39" s="26">
        <v>224868</v>
      </c>
      <c r="X39" s="26"/>
      <c r="Y39" s="26">
        <v>224868</v>
      </c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-30495873</v>
      </c>
      <c r="D41" s="56">
        <f>SUM(D37:D40)</f>
        <v>0</v>
      </c>
      <c r="E41" s="57">
        <f t="shared" si="3"/>
        <v>23862466</v>
      </c>
      <c r="F41" s="58">
        <f t="shared" si="3"/>
        <v>-22716830</v>
      </c>
      <c r="G41" s="58">
        <f t="shared" si="3"/>
        <v>19174076</v>
      </c>
      <c r="H41" s="58">
        <f t="shared" si="3"/>
        <v>-16166556</v>
      </c>
      <c r="I41" s="58">
        <f t="shared" si="3"/>
        <v>-3564152</v>
      </c>
      <c r="J41" s="58">
        <f t="shared" si="3"/>
        <v>-556632</v>
      </c>
      <c r="K41" s="58">
        <f t="shared" si="3"/>
        <v>-3859826</v>
      </c>
      <c r="L41" s="58">
        <f t="shared" si="3"/>
        <v>-5644392</v>
      </c>
      <c r="M41" s="58">
        <f t="shared" si="3"/>
        <v>20455746</v>
      </c>
      <c r="N41" s="58">
        <f t="shared" si="3"/>
        <v>10951528</v>
      </c>
      <c r="O41" s="58">
        <f t="shared" si="3"/>
        <v>-3481937</v>
      </c>
      <c r="P41" s="58">
        <f t="shared" si="3"/>
        <v>-6666262</v>
      </c>
      <c r="Q41" s="58">
        <f t="shared" si="3"/>
        <v>11069440</v>
      </c>
      <c r="R41" s="58">
        <f t="shared" si="3"/>
        <v>921241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11316137</v>
      </c>
      <c r="X41" s="58">
        <f t="shared" si="3"/>
        <v>3481556</v>
      </c>
      <c r="Y41" s="58">
        <f t="shared" si="3"/>
        <v>7834581</v>
      </c>
      <c r="Z41" s="59">
        <f>+IF(X41&lt;&gt;0,+(Y41/X41)*100,0)</f>
        <v>225.03102061262263</v>
      </c>
      <c r="AA41" s="56">
        <f>SUM(AA37:AA40)</f>
        <v>-22716830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-30495873</v>
      </c>
      <c r="D43" s="64">
        <f>+D41-D42</f>
        <v>0</v>
      </c>
      <c r="E43" s="65">
        <f t="shared" si="4"/>
        <v>23862466</v>
      </c>
      <c r="F43" s="66">
        <f t="shared" si="4"/>
        <v>-22716830</v>
      </c>
      <c r="G43" s="66">
        <f t="shared" si="4"/>
        <v>19174076</v>
      </c>
      <c r="H43" s="66">
        <f t="shared" si="4"/>
        <v>-16166556</v>
      </c>
      <c r="I43" s="66">
        <f t="shared" si="4"/>
        <v>-3564152</v>
      </c>
      <c r="J43" s="66">
        <f t="shared" si="4"/>
        <v>-556632</v>
      </c>
      <c r="K43" s="66">
        <f t="shared" si="4"/>
        <v>-3859826</v>
      </c>
      <c r="L43" s="66">
        <f t="shared" si="4"/>
        <v>-5644392</v>
      </c>
      <c r="M43" s="66">
        <f t="shared" si="4"/>
        <v>20455746</v>
      </c>
      <c r="N43" s="66">
        <f t="shared" si="4"/>
        <v>10951528</v>
      </c>
      <c r="O43" s="66">
        <f t="shared" si="4"/>
        <v>-3481937</v>
      </c>
      <c r="P43" s="66">
        <f t="shared" si="4"/>
        <v>-6666262</v>
      </c>
      <c r="Q43" s="66">
        <f t="shared" si="4"/>
        <v>11069440</v>
      </c>
      <c r="R43" s="66">
        <f t="shared" si="4"/>
        <v>921241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11316137</v>
      </c>
      <c r="X43" s="66">
        <f t="shared" si="4"/>
        <v>3481556</v>
      </c>
      <c r="Y43" s="66">
        <f t="shared" si="4"/>
        <v>7834581</v>
      </c>
      <c r="Z43" s="67">
        <f>+IF(X43&lt;&gt;0,+(Y43/X43)*100,0)</f>
        <v>225.03102061262263</v>
      </c>
      <c r="AA43" s="64">
        <f>+AA41-AA42</f>
        <v>-22716830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-30495873</v>
      </c>
      <c r="D45" s="56">
        <f>SUM(D43:D44)</f>
        <v>0</v>
      </c>
      <c r="E45" s="57">
        <f t="shared" si="5"/>
        <v>23862466</v>
      </c>
      <c r="F45" s="58">
        <f t="shared" si="5"/>
        <v>-22716830</v>
      </c>
      <c r="G45" s="58">
        <f t="shared" si="5"/>
        <v>19174076</v>
      </c>
      <c r="H45" s="58">
        <f t="shared" si="5"/>
        <v>-16166556</v>
      </c>
      <c r="I45" s="58">
        <f t="shared" si="5"/>
        <v>-3564152</v>
      </c>
      <c r="J45" s="58">
        <f t="shared" si="5"/>
        <v>-556632</v>
      </c>
      <c r="K45" s="58">
        <f t="shared" si="5"/>
        <v>-3859826</v>
      </c>
      <c r="L45" s="58">
        <f t="shared" si="5"/>
        <v>-5644392</v>
      </c>
      <c r="M45" s="58">
        <f t="shared" si="5"/>
        <v>20455746</v>
      </c>
      <c r="N45" s="58">
        <f t="shared" si="5"/>
        <v>10951528</v>
      </c>
      <c r="O45" s="58">
        <f t="shared" si="5"/>
        <v>-3481937</v>
      </c>
      <c r="P45" s="58">
        <f t="shared" si="5"/>
        <v>-6666262</v>
      </c>
      <c r="Q45" s="58">
        <f t="shared" si="5"/>
        <v>11069440</v>
      </c>
      <c r="R45" s="58">
        <f t="shared" si="5"/>
        <v>921241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11316137</v>
      </c>
      <c r="X45" s="58">
        <f t="shared" si="5"/>
        <v>3481556</v>
      </c>
      <c r="Y45" s="58">
        <f t="shared" si="5"/>
        <v>7834581</v>
      </c>
      <c r="Z45" s="59">
        <f>+IF(X45&lt;&gt;0,+(Y45/X45)*100,0)</f>
        <v>225.03102061262263</v>
      </c>
      <c r="AA45" s="56">
        <f>SUM(AA43:AA44)</f>
        <v>-22716830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-30495873</v>
      </c>
      <c r="D47" s="71">
        <f>SUM(D45:D46)</f>
        <v>0</v>
      </c>
      <c r="E47" s="72">
        <f t="shared" si="6"/>
        <v>23862466</v>
      </c>
      <c r="F47" s="73">
        <f t="shared" si="6"/>
        <v>-22716830</v>
      </c>
      <c r="G47" s="73">
        <f t="shared" si="6"/>
        <v>19174076</v>
      </c>
      <c r="H47" s="74">
        <f t="shared" si="6"/>
        <v>-16166556</v>
      </c>
      <c r="I47" s="74">
        <f t="shared" si="6"/>
        <v>-3564152</v>
      </c>
      <c r="J47" s="74">
        <f t="shared" si="6"/>
        <v>-556632</v>
      </c>
      <c r="K47" s="74">
        <f t="shared" si="6"/>
        <v>-3859826</v>
      </c>
      <c r="L47" s="74">
        <f t="shared" si="6"/>
        <v>-5644392</v>
      </c>
      <c r="M47" s="73">
        <f t="shared" si="6"/>
        <v>20455746</v>
      </c>
      <c r="N47" s="73">
        <f t="shared" si="6"/>
        <v>10951528</v>
      </c>
      <c r="O47" s="74">
        <f t="shared" si="6"/>
        <v>-3481937</v>
      </c>
      <c r="P47" s="74">
        <f t="shared" si="6"/>
        <v>-6666262</v>
      </c>
      <c r="Q47" s="74">
        <f t="shared" si="6"/>
        <v>11069440</v>
      </c>
      <c r="R47" s="74">
        <f t="shared" si="6"/>
        <v>921241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11316137</v>
      </c>
      <c r="X47" s="74">
        <f t="shared" si="6"/>
        <v>3481556</v>
      </c>
      <c r="Y47" s="74">
        <f t="shared" si="6"/>
        <v>7834581</v>
      </c>
      <c r="Z47" s="75">
        <f>+IF(X47&lt;&gt;0,+(Y47/X47)*100,0)</f>
        <v>225.03102061262263</v>
      </c>
      <c r="AA47" s="76">
        <f>SUM(AA45:AA46)</f>
        <v>-22716830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5041679</v>
      </c>
      <c r="D5" s="6"/>
      <c r="E5" s="7">
        <v>6610560</v>
      </c>
      <c r="F5" s="8">
        <v>6610560</v>
      </c>
      <c r="G5" s="8">
        <v>4227643</v>
      </c>
      <c r="H5" s="8">
        <v>224115</v>
      </c>
      <c r="I5" s="8">
        <v>4676008</v>
      </c>
      <c r="J5" s="8">
        <v>9127766</v>
      </c>
      <c r="K5" s="8">
        <v>224246</v>
      </c>
      <c r="L5" s="8">
        <v>224246</v>
      </c>
      <c r="M5" s="8"/>
      <c r="N5" s="8">
        <v>448492</v>
      </c>
      <c r="O5" s="8">
        <v>-467220</v>
      </c>
      <c r="P5" s="8">
        <v>224246</v>
      </c>
      <c r="Q5" s="8">
        <v>234450</v>
      </c>
      <c r="R5" s="8">
        <v>-8524</v>
      </c>
      <c r="S5" s="8"/>
      <c r="T5" s="8"/>
      <c r="U5" s="8"/>
      <c r="V5" s="8"/>
      <c r="W5" s="8">
        <v>9567734</v>
      </c>
      <c r="X5" s="8">
        <v>4957920</v>
      </c>
      <c r="Y5" s="8">
        <v>4609814</v>
      </c>
      <c r="Z5" s="2">
        <v>92.98</v>
      </c>
      <c r="AA5" s="6">
        <v>6610560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61250</v>
      </c>
      <c r="D9" s="6"/>
      <c r="E9" s="7">
        <v>63405</v>
      </c>
      <c r="F9" s="8">
        <v>63405</v>
      </c>
      <c r="G9" s="8">
        <v>6284</v>
      </c>
      <c r="H9" s="8">
        <v>6284</v>
      </c>
      <c r="I9" s="8">
        <v>18851</v>
      </c>
      <c r="J9" s="8">
        <v>31419</v>
      </c>
      <c r="K9" s="8">
        <v>6284</v>
      </c>
      <c r="L9" s="8">
        <v>6284</v>
      </c>
      <c r="M9" s="8"/>
      <c r="N9" s="8">
        <v>12568</v>
      </c>
      <c r="O9" s="8">
        <v>6284</v>
      </c>
      <c r="P9" s="8">
        <v>6284</v>
      </c>
      <c r="Q9" s="8">
        <v>6284</v>
      </c>
      <c r="R9" s="8">
        <v>18852</v>
      </c>
      <c r="S9" s="8"/>
      <c r="T9" s="8"/>
      <c r="U9" s="8"/>
      <c r="V9" s="8"/>
      <c r="W9" s="8">
        <v>62839</v>
      </c>
      <c r="X9" s="8">
        <v>47553</v>
      </c>
      <c r="Y9" s="8">
        <v>15286</v>
      </c>
      <c r="Z9" s="2">
        <v>32.15</v>
      </c>
      <c r="AA9" s="6">
        <v>63405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126950</v>
      </c>
      <c r="D11" s="6"/>
      <c r="E11" s="7"/>
      <c r="F11" s="8">
        <v>17569</v>
      </c>
      <c r="G11" s="8">
        <v>1843</v>
      </c>
      <c r="H11" s="8">
        <v>3304</v>
      </c>
      <c r="I11" s="8">
        <v>6017</v>
      </c>
      <c r="J11" s="8">
        <v>11164</v>
      </c>
      <c r="K11" s="8">
        <v>1939</v>
      </c>
      <c r="L11" s="8">
        <v>2663</v>
      </c>
      <c r="M11" s="8"/>
      <c r="N11" s="8">
        <v>4602</v>
      </c>
      <c r="O11" s="8">
        <v>1473</v>
      </c>
      <c r="P11" s="8">
        <v>304</v>
      </c>
      <c r="Q11" s="8">
        <v>1071</v>
      </c>
      <c r="R11" s="8">
        <v>2848</v>
      </c>
      <c r="S11" s="8"/>
      <c r="T11" s="8"/>
      <c r="U11" s="8"/>
      <c r="V11" s="8"/>
      <c r="W11" s="8">
        <v>18614</v>
      </c>
      <c r="X11" s="8">
        <v>13177</v>
      </c>
      <c r="Y11" s="8">
        <v>5437</v>
      </c>
      <c r="Z11" s="2">
        <v>41.26</v>
      </c>
      <c r="AA11" s="6">
        <v>17569</v>
      </c>
    </row>
    <row r="12" spans="1:27" ht="13.5">
      <c r="A12" s="25" t="s">
        <v>37</v>
      </c>
      <c r="B12" s="29"/>
      <c r="C12" s="6">
        <v>852616</v>
      </c>
      <c r="D12" s="6"/>
      <c r="E12" s="7">
        <v>900000</v>
      </c>
      <c r="F12" s="8">
        <v>1020000</v>
      </c>
      <c r="G12" s="8">
        <v>13704</v>
      </c>
      <c r="H12" s="8">
        <v>169779</v>
      </c>
      <c r="I12" s="8">
        <v>288842</v>
      </c>
      <c r="J12" s="8">
        <v>472325</v>
      </c>
      <c r="K12" s="8">
        <v>105224</v>
      </c>
      <c r="L12" s="8">
        <v>65972</v>
      </c>
      <c r="M12" s="8"/>
      <c r="N12" s="8">
        <v>171196</v>
      </c>
      <c r="O12" s="8">
        <v>134212</v>
      </c>
      <c r="P12" s="8">
        <v>100581</v>
      </c>
      <c r="Q12" s="8">
        <v>76105</v>
      </c>
      <c r="R12" s="8">
        <v>310898</v>
      </c>
      <c r="S12" s="8"/>
      <c r="T12" s="8"/>
      <c r="U12" s="8"/>
      <c r="V12" s="8"/>
      <c r="W12" s="8">
        <v>954419</v>
      </c>
      <c r="X12" s="8">
        <v>765000</v>
      </c>
      <c r="Y12" s="8">
        <v>189419</v>
      </c>
      <c r="Z12" s="2">
        <v>24.76</v>
      </c>
      <c r="AA12" s="6">
        <v>1020000</v>
      </c>
    </row>
    <row r="13" spans="1:27" ht="13.5">
      <c r="A13" s="23" t="s">
        <v>38</v>
      </c>
      <c r="B13" s="29"/>
      <c r="C13" s="6">
        <v>796676</v>
      </c>
      <c r="D13" s="6"/>
      <c r="E13" s="7">
        <v>869743</v>
      </c>
      <c r="F13" s="8">
        <v>869743</v>
      </c>
      <c r="G13" s="8">
        <v>75912</v>
      </c>
      <c r="H13" s="8">
        <v>104172</v>
      </c>
      <c r="I13" s="8">
        <v>230337</v>
      </c>
      <c r="J13" s="8">
        <v>410421</v>
      </c>
      <c r="K13" s="8">
        <v>83875</v>
      </c>
      <c r="L13" s="8">
        <v>81928</v>
      </c>
      <c r="M13" s="8"/>
      <c r="N13" s="8">
        <v>165803</v>
      </c>
      <c r="O13" s="8">
        <v>79303</v>
      </c>
      <c r="P13" s="8">
        <v>76109</v>
      </c>
      <c r="Q13" s="8">
        <v>78274</v>
      </c>
      <c r="R13" s="8">
        <v>233686</v>
      </c>
      <c r="S13" s="8"/>
      <c r="T13" s="8"/>
      <c r="U13" s="8"/>
      <c r="V13" s="8"/>
      <c r="W13" s="8">
        <v>809910</v>
      </c>
      <c r="X13" s="8">
        <v>652306</v>
      </c>
      <c r="Y13" s="8">
        <v>157604</v>
      </c>
      <c r="Z13" s="2">
        <v>24.16</v>
      </c>
      <c r="AA13" s="6">
        <v>869743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500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>
        <v>93298</v>
      </c>
      <c r="D16" s="6"/>
      <c r="E16" s="7">
        <v>53100</v>
      </c>
      <c r="F16" s="8">
        <v>32800</v>
      </c>
      <c r="G16" s="8">
        <v>5186</v>
      </c>
      <c r="H16" s="8">
        <v>7534</v>
      </c>
      <c r="I16" s="8">
        <v>17730</v>
      </c>
      <c r="J16" s="8">
        <v>30450</v>
      </c>
      <c r="K16" s="8">
        <v>11812</v>
      </c>
      <c r="L16" s="8">
        <v>9577</v>
      </c>
      <c r="M16" s="8"/>
      <c r="N16" s="8">
        <v>21389</v>
      </c>
      <c r="O16" s="8">
        <v>8706</v>
      </c>
      <c r="P16" s="8">
        <v>6271</v>
      </c>
      <c r="Q16" s="8">
        <v>3443</v>
      </c>
      <c r="R16" s="8">
        <v>18420</v>
      </c>
      <c r="S16" s="8"/>
      <c r="T16" s="8"/>
      <c r="U16" s="8"/>
      <c r="V16" s="8"/>
      <c r="W16" s="8">
        <v>70259</v>
      </c>
      <c r="X16" s="8">
        <v>24598</v>
      </c>
      <c r="Y16" s="8">
        <v>45661</v>
      </c>
      <c r="Z16" s="2">
        <v>185.63</v>
      </c>
      <c r="AA16" s="6">
        <v>32800</v>
      </c>
    </row>
    <row r="17" spans="1:27" ht="13.5">
      <c r="A17" s="23" t="s">
        <v>42</v>
      </c>
      <c r="B17" s="29"/>
      <c r="C17" s="6"/>
      <c r="D17" s="6"/>
      <c r="E17" s="7">
        <v>1315000</v>
      </c>
      <c r="F17" s="8">
        <v>40000</v>
      </c>
      <c r="G17" s="8"/>
      <c r="H17" s="8"/>
      <c r="I17" s="8"/>
      <c r="J17" s="8"/>
      <c r="K17" s="8"/>
      <c r="L17" s="8"/>
      <c r="M17" s="8"/>
      <c r="N17" s="8"/>
      <c r="O17" s="8"/>
      <c r="P17" s="8">
        <v>1167</v>
      </c>
      <c r="Q17" s="8">
        <v>4632</v>
      </c>
      <c r="R17" s="8">
        <v>5799</v>
      </c>
      <c r="S17" s="8"/>
      <c r="T17" s="8"/>
      <c r="U17" s="8"/>
      <c r="V17" s="8"/>
      <c r="W17" s="8">
        <v>5799</v>
      </c>
      <c r="X17" s="8">
        <v>30001</v>
      </c>
      <c r="Y17" s="8">
        <v>-24202</v>
      </c>
      <c r="Z17" s="2">
        <v>-80.67</v>
      </c>
      <c r="AA17" s="6">
        <v>40000</v>
      </c>
    </row>
    <row r="18" spans="1:27" ht="13.5">
      <c r="A18" s="23" t="s">
        <v>43</v>
      </c>
      <c r="B18" s="29"/>
      <c r="C18" s="6">
        <v>38043649</v>
      </c>
      <c r="D18" s="6"/>
      <c r="E18" s="7">
        <v>41286000</v>
      </c>
      <c r="F18" s="8">
        <v>42286000</v>
      </c>
      <c r="G18" s="8">
        <v>15187545</v>
      </c>
      <c r="H18" s="8">
        <v>1069618</v>
      </c>
      <c r="I18" s="8">
        <v>17023491</v>
      </c>
      <c r="J18" s="8">
        <v>33280654</v>
      </c>
      <c r="K18" s="8">
        <v>325909</v>
      </c>
      <c r="L18" s="8">
        <v>401104</v>
      </c>
      <c r="M18" s="8"/>
      <c r="N18" s="8">
        <v>727013</v>
      </c>
      <c r="O18" s="8">
        <v>325536</v>
      </c>
      <c r="P18" s="8">
        <v>525725</v>
      </c>
      <c r="Q18" s="8">
        <v>9139884</v>
      </c>
      <c r="R18" s="8">
        <v>9991145</v>
      </c>
      <c r="S18" s="8"/>
      <c r="T18" s="8"/>
      <c r="U18" s="8"/>
      <c r="V18" s="8"/>
      <c r="W18" s="8">
        <v>43998812</v>
      </c>
      <c r="X18" s="8">
        <v>31714501</v>
      </c>
      <c r="Y18" s="8">
        <v>12284311</v>
      </c>
      <c r="Z18" s="2">
        <v>38.73</v>
      </c>
      <c r="AA18" s="6">
        <v>42286000</v>
      </c>
    </row>
    <row r="19" spans="1:27" ht="13.5">
      <c r="A19" s="23" t="s">
        <v>44</v>
      </c>
      <c r="B19" s="29"/>
      <c r="C19" s="6">
        <v>121806</v>
      </c>
      <c r="D19" s="6"/>
      <c r="E19" s="7">
        <v>155100</v>
      </c>
      <c r="F19" s="26">
        <v>113563</v>
      </c>
      <c r="G19" s="26">
        <v>225</v>
      </c>
      <c r="H19" s="26"/>
      <c r="I19" s="26">
        <v>-3087</v>
      </c>
      <c r="J19" s="26">
        <v>-2862</v>
      </c>
      <c r="K19" s="26">
        <v>342</v>
      </c>
      <c r="L19" s="26">
        <v>740</v>
      </c>
      <c r="M19" s="26"/>
      <c r="N19" s="26">
        <v>1082</v>
      </c>
      <c r="O19" s="26">
        <v>247</v>
      </c>
      <c r="P19" s="26">
        <v>-19032</v>
      </c>
      <c r="Q19" s="26">
        <v>17391</v>
      </c>
      <c r="R19" s="26">
        <v>-1394</v>
      </c>
      <c r="S19" s="26"/>
      <c r="T19" s="26"/>
      <c r="U19" s="26"/>
      <c r="V19" s="26"/>
      <c r="W19" s="26">
        <v>-3174</v>
      </c>
      <c r="X19" s="26">
        <v>85171</v>
      </c>
      <c r="Y19" s="26">
        <v>-88345</v>
      </c>
      <c r="Z19" s="27">
        <v>-103.73</v>
      </c>
      <c r="AA19" s="28">
        <v>113563</v>
      </c>
    </row>
    <row r="20" spans="1:27" ht="13.5">
      <c r="A20" s="23" t="s">
        <v>45</v>
      </c>
      <c r="B20" s="29"/>
      <c r="C20" s="6">
        <v>-1240000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43897924</v>
      </c>
      <c r="D21" s="33">
        <f t="shared" si="0"/>
        <v>0</v>
      </c>
      <c r="E21" s="34">
        <f t="shared" si="0"/>
        <v>51253408</v>
      </c>
      <c r="F21" s="35">
        <f t="shared" si="0"/>
        <v>51053640</v>
      </c>
      <c r="G21" s="35">
        <f t="shared" si="0"/>
        <v>19518342</v>
      </c>
      <c r="H21" s="35">
        <f t="shared" si="0"/>
        <v>1584806</v>
      </c>
      <c r="I21" s="35">
        <f t="shared" si="0"/>
        <v>22258189</v>
      </c>
      <c r="J21" s="35">
        <f t="shared" si="0"/>
        <v>43361337</v>
      </c>
      <c r="K21" s="35">
        <f t="shared" si="0"/>
        <v>759631</v>
      </c>
      <c r="L21" s="35">
        <f t="shared" si="0"/>
        <v>792514</v>
      </c>
      <c r="M21" s="35">
        <f t="shared" si="0"/>
        <v>0</v>
      </c>
      <c r="N21" s="35">
        <f t="shared" si="0"/>
        <v>1552145</v>
      </c>
      <c r="O21" s="35">
        <f t="shared" si="0"/>
        <v>88541</v>
      </c>
      <c r="P21" s="35">
        <f t="shared" si="0"/>
        <v>921655</v>
      </c>
      <c r="Q21" s="35">
        <f t="shared" si="0"/>
        <v>9561534</v>
      </c>
      <c r="R21" s="35">
        <f t="shared" si="0"/>
        <v>10571730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55485212</v>
      </c>
      <c r="X21" s="35">
        <f t="shared" si="0"/>
        <v>38290227</v>
      </c>
      <c r="Y21" s="35">
        <f t="shared" si="0"/>
        <v>17194985</v>
      </c>
      <c r="Z21" s="36">
        <f>+IF(X21&lt;&gt;0,+(Y21/X21)*100,0)</f>
        <v>44.90698109467985</v>
      </c>
      <c r="AA21" s="33">
        <f>SUM(AA5:AA20)</f>
        <v>51053640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27928648</v>
      </c>
      <c r="D24" s="6"/>
      <c r="E24" s="7">
        <v>28051091</v>
      </c>
      <c r="F24" s="8">
        <v>27584326</v>
      </c>
      <c r="G24" s="8">
        <v>28080</v>
      </c>
      <c r="H24" s="8">
        <v>2353450</v>
      </c>
      <c r="I24" s="8">
        <v>7304889</v>
      </c>
      <c r="J24" s="8">
        <v>9686419</v>
      </c>
      <c r="K24" s="8">
        <v>2424303</v>
      </c>
      <c r="L24" s="8">
        <v>3800131</v>
      </c>
      <c r="M24" s="8"/>
      <c r="N24" s="8">
        <v>6224434</v>
      </c>
      <c r="O24" s="8">
        <v>2442913</v>
      </c>
      <c r="P24" s="8">
        <v>2433270</v>
      </c>
      <c r="Q24" s="8">
        <v>2458681</v>
      </c>
      <c r="R24" s="8">
        <v>7334864</v>
      </c>
      <c r="S24" s="8"/>
      <c r="T24" s="8"/>
      <c r="U24" s="8"/>
      <c r="V24" s="8"/>
      <c r="W24" s="8">
        <v>23245717</v>
      </c>
      <c r="X24" s="8">
        <v>20688244</v>
      </c>
      <c r="Y24" s="8">
        <v>2557473</v>
      </c>
      <c r="Z24" s="2">
        <v>12.36</v>
      </c>
      <c r="AA24" s="6">
        <v>27584326</v>
      </c>
    </row>
    <row r="25" spans="1:27" ht="13.5">
      <c r="A25" s="25" t="s">
        <v>49</v>
      </c>
      <c r="B25" s="24"/>
      <c r="C25" s="6">
        <v>2490359</v>
      </c>
      <c r="D25" s="6"/>
      <c r="E25" s="7">
        <v>4359132</v>
      </c>
      <c r="F25" s="8">
        <v>4359132</v>
      </c>
      <c r="G25" s="8"/>
      <c r="H25" s="8">
        <v>207531</v>
      </c>
      <c r="I25" s="8">
        <v>622591</v>
      </c>
      <c r="J25" s="8">
        <v>830122</v>
      </c>
      <c r="K25" s="8">
        <v>208261</v>
      </c>
      <c r="L25" s="8">
        <v>209831</v>
      </c>
      <c r="M25" s="8"/>
      <c r="N25" s="8">
        <v>418092</v>
      </c>
      <c r="O25" s="8">
        <v>207530</v>
      </c>
      <c r="P25" s="8">
        <v>207530</v>
      </c>
      <c r="Q25" s="8">
        <v>207530</v>
      </c>
      <c r="R25" s="8">
        <v>622590</v>
      </c>
      <c r="S25" s="8"/>
      <c r="T25" s="8"/>
      <c r="U25" s="8"/>
      <c r="V25" s="8"/>
      <c r="W25" s="8">
        <v>1870804</v>
      </c>
      <c r="X25" s="8">
        <v>3269349</v>
      </c>
      <c r="Y25" s="8">
        <v>-1398545</v>
      </c>
      <c r="Z25" s="2">
        <v>-42.78</v>
      </c>
      <c r="AA25" s="6">
        <v>4359132</v>
      </c>
    </row>
    <row r="26" spans="1:27" ht="13.5">
      <c r="A26" s="25" t="s">
        <v>50</v>
      </c>
      <c r="B26" s="24"/>
      <c r="C26" s="6">
        <v>-1815005</v>
      </c>
      <c r="D26" s="6"/>
      <c r="E26" s="7">
        <v>1983168</v>
      </c>
      <c r="F26" s="8">
        <v>1983168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1487376</v>
      </c>
      <c r="Y26" s="8">
        <v>-1487376</v>
      </c>
      <c r="Z26" s="2">
        <v>-100</v>
      </c>
      <c r="AA26" s="6">
        <v>1983168</v>
      </c>
    </row>
    <row r="27" spans="1:27" ht="13.5">
      <c r="A27" s="25" t="s">
        <v>51</v>
      </c>
      <c r="B27" s="24"/>
      <c r="C27" s="6">
        <v>-25077503</v>
      </c>
      <c r="D27" s="6"/>
      <c r="E27" s="7">
        <v>9435100</v>
      </c>
      <c r="F27" s="8">
        <v>9435100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7076326</v>
      </c>
      <c r="Y27" s="8">
        <v>-7076326</v>
      </c>
      <c r="Z27" s="2">
        <v>-100</v>
      </c>
      <c r="AA27" s="6">
        <v>9435100</v>
      </c>
    </row>
    <row r="28" spans="1:27" ht="13.5">
      <c r="A28" s="25" t="s">
        <v>52</v>
      </c>
      <c r="B28" s="24"/>
      <c r="C28" s="6">
        <v>154595</v>
      </c>
      <c r="D28" s="6"/>
      <c r="E28" s="7">
        <v>26689</v>
      </c>
      <c r="F28" s="8">
        <v>26689</v>
      </c>
      <c r="G28" s="8">
        <v>4855</v>
      </c>
      <c r="H28" s="8">
        <v>4387</v>
      </c>
      <c r="I28" s="8">
        <v>13031</v>
      </c>
      <c r="J28" s="8">
        <v>22273</v>
      </c>
      <c r="K28" s="8">
        <v>3439</v>
      </c>
      <c r="L28" s="8">
        <v>8203</v>
      </c>
      <c r="M28" s="8"/>
      <c r="N28" s="8">
        <v>11642</v>
      </c>
      <c r="O28" s="8">
        <v>-8688</v>
      </c>
      <c r="P28" s="8">
        <v>6740</v>
      </c>
      <c r="Q28" s="8">
        <v>1002</v>
      </c>
      <c r="R28" s="8">
        <v>-946</v>
      </c>
      <c r="S28" s="8"/>
      <c r="T28" s="8"/>
      <c r="U28" s="8"/>
      <c r="V28" s="8"/>
      <c r="W28" s="8">
        <v>32969</v>
      </c>
      <c r="X28" s="8">
        <v>20017</v>
      </c>
      <c r="Y28" s="8">
        <v>12952</v>
      </c>
      <c r="Z28" s="2">
        <v>64.71</v>
      </c>
      <c r="AA28" s="6">
        <v>26689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/>
      <c r="D30" s="6"/>
      <c r="E30" s="7">
        <v>103000</v>
      </c>
      <c r="F30" s="8">
        <v>137450</v>
      </c>
      <c r="G30" s="8"/>
      <c r="H30" s="8"/>
      <c r="I30" s="8">
        <v>8450</v>
      </c>
      <c r="J30" s="8">
        <v>8450</v>
      </c>
      <c r="K30" s="8">
        <v>21697</v>
      </c>
      <c r="L30" s="8"/>
      <c r="M30" s="8"/>
      <c r="N30" s="8">
        <v>21697</v>
      </c>
      <c r="O30" s="8"/>
      <c r="P30" s="8"/>
      <c r="Q30" s="8"/>
      <c r="R30" s="8"/>
      <c r="S30" s="8"/>
      <c r="T30" s="8"/>
      <c r="U30" s="8"/>
      <c r="V30" s="8"/>
      <c r="W30" s="8">
        <v>30147</v>
      </c>
      <c r="X30" s="8">
        <v>103085</v>
      </c>
      <c r="Y30" s="8">
        <v>-72938</v>
      </c>
      <c r="Z30" s="2">
        <v>-70.76</v>
      </c>
      <c r="AA30" s="6">
        <v>137450</v>
      </c>
    </row>
    <row r="31" spans="1:27" ht="13.5">
      <c r="A31" s="25" t="s">
        <v>55</v>
      </c>
      <c r="B31" s="24"/>
      <c r="C31" s="6">
        <v>5944609</v>
      </c>
      <c r="D31" s="6"/>
      <c r="E31" s="7">
        <v>5690731</v>
      </c>
      <c r="F31" s="8">
        <v>6386499</v>
      </c>
      <c r="G31" s="8">
        <v>238944</v>
      </c>
      <c r="H31" s="8">
        <v>1464422</v>
      </c>
      <c r="I31" s="8">
        <v>1727393</v>
      </c>
      <c r="J31" s="8">
        <v>3430759</v>
      </c>
      <c r="K31" s="8">
        <v>516819</v>
      </c>
      <c r="L31" s="8">
        <v>269769</v>
      </c>
      <c r="M31" s="8"/>
      <c r="N31" s="8">
        <v>786588</v>
      </c>
      <c r="O31" s="8">
        <v>333825</v>
      </c>
      <c r="P31" s="8">
        <v>304553</v>
      </c>
      <c r="Q31" s="8">
        <v>932277</v>
      </c>
      <c r="R31" s="8">
        <v>1570655</v>
      </c>
      <c r="S31" s="8"/>
      <c r="T31" s="8"/>
      <c r="U31" s="8"/>
      <c r="V31" s="8"/>
      <c r="W31" s="8">
        <v>5788002</v>
      </c>
      <c r="X31" s="8">
        <v>4789878</v>
      </c>
      <c r="Y31" s="8">
        <v>998124</v>
      </c>
      <c r="Z31" s="2">
        <v>20.84</v>
      </c>
      <c r="AA31" s="6">
        <v>6386499</v>
      </c>
    </row>
    <row r="32" spans="1:27" ht="13.5">
      <c r="A32" s="25" t="s">
        <v>43</v>
      </c>
      <c r="B32" s="24"/>
      <c r="C32" s="6">
        <v>637319</v>
      </c>
      <c r="D32" s="6"/>
      <c r="E32" s="7">
        <v>210422</v>
      </c>
      <c r="F32" s="8">
        <v>210422</v>
      </c>
      <c r="G32" s="8"/>
      <c r="H32" s="8">
        <v>117687</v>
      </c>
      <c r="I32" s="8">
        <v>134347</v>
      </c>
      <c r="J32" s="8">
        <v>252034</v>
      </c>
      <c r="K32" s="8">
        <v>21354</v>
      </c>
      <c r="L32" s="8"/>
      <c r="M32" s="8"/>
      <c r="N32" s="8">
        <v>21354</v>
      </c>
      <c r="O32" s="8"/>
      <c r="P32" s="8">
        <v>-139041</v>
      </c>
      <c r="Q32" s="8"/>
      <c r="R32" s="8">
        <v>-139041</v>
      </c>
      <c r="S32" s="8"/>
      <c r="T32" s="8"/>
      <c r="U32" s="8"/>
      <c r="V32" s="8"/>
      <c r="W32" s="8">
        <v>134347</v>
      </c>
      <c r="X32" s="8">
        <v>157817</v>
      </c>
      <c r="Y32" s="8">
        <v>-23470</v>
      </c>
      <c r="Z32" s="2">
        <v>-14.87</v>
      </c>
      <c r="AA32" s="6">
        <v>210422</v>
      </c>
    </row>
    <row r="33" spans="1:27" ht="13.5">
      <c r="A33" s="25" t="s">
        <v>56</v>
      </c>
      <c r="B33" s="24"/>
      <c r="C33" s="6">
        <v>9745364</v>
      </c>
      <c r="D33" s="6"/>
      <c r="E33" s="7">
        <v>8848733</v>
      </c>
      <c r="F33" s="8">
        <v>9198297</v>
      </c>
      <c r="G33" s="8">
        <v>395330</v>
      </c>
      <c r="H33" s="8">
        <v>1226866</v>
      </c>
      <c r="I33" s="8">
        <v>2742327</v>
      </c>
      <c r="J33" s="8">
        <v>4364523</v>
      </c>
      <c r="K33" s="8">
        <v>652558</v>
      </c>
      <c r="L33" s="8">
        <v>432856</v>
      </c>
      <c r="M33" s="8"/>
      <c r="N33" s="8">
        <v>1085414</v>
      </c>
      <c r="O33" s="8">
        <v>-288470</v>
      </c>
      <c r="P33" s="8">
        <v>1964881</v>
      </c>
      <c r="Q33" s="8">
        <v>255292</v>
      </c>
      <c r="R33" s="8">
        <v>1931703</v>
      </c>
      <c r="S33" s="8"/>
      <c r="T33" s="8"/>
      <c r="U33" s="8"/>
      <c r="V33" s="8"/>
      <c r="W33" s="8">
        <v>7381640</v>
      </c>
      <c r="X33" s="8">
        <v>6898719</v>
      </c>
      <c r="Y33" s="8">
        <v>482921</v>
      </c>
      <c r="Z33" s="2">
        <v>7</v>
      </c>
      <c r="AA33" s="6">
        <v>9198297</v>
      </c>
    </row>
    <row r="34" spans="1:27" ht="13.5">
      <c r="A34" s="23" t="s">
        <v>57</v>
      </c>
      <c r="B34" s="29"/>
      <c r="C34" s="6">
        <v>-416046</v>
      </c>
      <c r="D34" s="6"/>
      <c r="E34" s="7"/>
      <c r="F34" s="8"/>
      <c r="G34" s="8">
        <v>6298</v>
      </c>
      <c r="H34" s="8">
        <v>1488</v>
      </c>
      <c r="I34" s="8">
        <v>8261</v>
      </c>
      <c r="J34" s="8">
        <v>16047</v>
      </c>
      <c r="K34" s="8">
        <v>-8261</v>
      </c>
      <c r="L34" s="8">
        <v>5430</v>
      </c>
      <c r="M34" s="8"/>
      <c r="N34" s="8">
        <v>-2831</v>
      </c>
      <c r="O34" s="8">
        <v>4130</v>
      </c>
      <c r="P34" s="8">
        <v>9253</v>
      </c>
      <c r="Q34" s="8">
        <v>5197</v>
      </c>
      <c r="R34" s="8">
        <v>18580</v>
      </c>
      <c r="S34" s="8"/>
      <c r="T34" s="8"/>
      <c r="U34" s="8"/>
      <c r="V34" s="8"/>
      <c r="W34" s="8">
        <v>31796</v>
      </c>
      <c r="X34" s="8"/>
      <c r="Y34" s="8">
        <v>31796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19592340</v>
      </c>
      <c r="D35" s="33">
        <f>SUM(D24:D34)</f>
        <v>0</v>
      </c>
      <c r="E35" s="34">
        <f t="shared" si="1"/>
        <v>58708066</v>
      </c>
      <c r="F35" s="35">
        <f t="shared" si="1"/>
        <v>59321083</v>
      </c>
      <c r="G35" s="35">
        <f t="shared" si="1"/>
        <v>673507</v>
      </c>
      <c r="H35" s="35">
        <f t="shared" si="1"/>
        <v>5375831</v>
      </c>
      <c r="I35" s="35">
        <f t="shared" si="1"/>
        <v>12561289</v>
      </c>
      <c r="J35" s="35">
        <f t="shared" si="1"/>
        <v>18610627</v>
      </c>
      <c r="K35" s="35">
        <f t="shared" si="1"/>
        <v>3840170</v>
      </c>
      <c r="L35" s="35">
        <f t="shared" si="1"/>
        <v>4726220</v>
      </c>
      <c r="M35" s="35">
        <f t="shared" si="1"/>
        <v>0</v>
      </c>
      <c r="N35" s="35">
        <f t="shared" si="1"/>
        <v>8566390</v>
      </c>
      <c r="O35" s="35">
        <f t="shared" si="1"/>
        <v>2691240</v>
      </c>
      <c r="P35" s="35">
        <f t="shared" si="1"/>
        <v>4787186</v>
      </c>
      <c r="Q35" s="35">
        <f t="shared" si="1"/>
        <v>3859979</v>
      </c>
      <c r="R35" s="35">
        <f t="shared" si="1"/>
        <v>11338405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38515422</v>
      </c>
      <c r="X35" s="35">
        <f t="shared" si="1"/>
        <v>44490811</v>
      </c>
      <c r="Y35" s="35">
        <f t="shared" si="1"/>
        <v>-5975389</v>
      </c>
      <c r="Z35" s="36">
        <f>+IF(X35&lt;&gt;0,+(Y35/X35)*100,0)</f>
        <v>-13.430613795734134</v>
      </c>
      <c r="AA35" s="33">
        <f>SUM(AA24:AA34)</f>
        <v>59321083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24305584</v>
      </c>
      <c r="D37" s="46">
        <f>+D21-D35</f>
        <v>0</v>
      </c>
      <c r="E37" s="47">
        <f t="shared" si="2"/>
        <v>-7454658</v>
      </c>
      <c r="F37" s="48">
        <f t="shared" si="2"/>
        <v>-8267443</v>
      </c>
      <c r="G37" s="48">
        <f t="shared" si="2"/>
        <v>18844835</v>
      </c>
      <c r="H37" s="48">
        <f t="shared" si="2"/>
        <v>-3791025</v>
      </c>
      <c r="I37" s="48">
        <f t="shared" si="2"/>
        <v>9696900</v>
      </c>
      <c r="J37" s="48">
        <f t="shared" si="2"/>
        <v>24750710</v>
      </c>
      <c r="K37" s="48">
        <f t="shared" si="2"/>
        <v>-3080539</v>
      </c>
      <c r="L37" s="48">
        <f t="shared" si="2"/>
        <v>-3933706</v>
      </c>
      <c r="M37" s="48">
        <f t="shared" si="2"/>
        <v>0</v>
      </c>
      <c r="N37" s="48">
        <f t="shared" si="2"/>
        <v>-7014245</v>
      </c>
      <c r="O37" s="48">
        <f t="shared" si="2"/>
        <v>-2602699</v>
      </c>
      <c r="P37" s="48">
        <f t="shared" si="2"/>
        <v>-3865531</v>
      </c>
      <c r="Q37" s="48">
        <f t="shared" si="2"/>
        <v>5701555</v>
      </c>
      <c r="R37" s="48">
        <f t="shared" si="2"/>
        <v>-766675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16969790</v>
      </c>
      <c r="X37" s="48">
        <f>IF(F21=F35,0,X21-X35)</f>
        <v>-6200584</v>
      </c>
      <c r="Y37" s="48">
        <f t="shared" si="2"/>
        <v>23170374</v>
      </c>
      <c r="Z37" s="49">
        <f>+IF(X37&lt;&gt;0,+(Y37/X37)*100,0)</f>
        <v>-373.680511384089</v>
      </c>
      <c r="AA37" s="46">
        <f>+AA21-AA35</f>
        <v>-8267443</v>
      </c>
    </row>
    <row r="38" spans="1:27" ht="22.5" customHeight="1">
      <c r="A38" s="50" t="s">
        <v>60</v>
      </c>
      <c r="B38" s="29"/>
      <c r="C38" s="6">
        <v>13730999</v>
      </c>
      <c r="D38" s="6"/>
      <c r="E38" s="7">
        <v>11719000</v>
      </c>
      <c r="F38" s="8">
        <v>11719000</v>
      </c>
      <c r="G38" s="8">
        <v>88661</v>
      </c>
      <c r="H38" s="8">
        <v>1304973</v>
      </c>
      <c r="I38" s="8">
        <v>2089099</v>
      </c>
      <c r="J38" s="8">
        <v>3482733</v>
      </c>
      <c r="K38" s="8">
        <v>1936542</v>
      </c>
      <c r="L38" s="8">
        <v>1800994</v>
      </c>
      <c r="M38" s="8"/>
      <c r="N38" s="8">
        <v>3737536</v>
      </c>
      <c r="O38" s="8">
        <v>415257</v>
      </c>
      <c r="P38" s="8">
        <v>1414310</v>
      </c>
      <c r="Q38" s="8">
        <v>1389482</v>
      </c>
      <c r="R38" s="8">
        <v>3219049</v>
      </c>
      <c r="S38" s="8"/>
      <c r="T38" s="8"/>
      <c r="U38" s="8"/>
      <c r="V38" s="8"/>
      <c r="W38" s="8">
        <v>10439318</v>
      </c>
      <c r="X38" s="8">
        <v>8789251</v>
      </c>
      <c r="Y38" s="8">
        <v>1650067</v>
      </c>
      <c r="Z38" s="2">
        <v>18.77</v>
      </c>
      <c r="AA38" s="6">
        <v>11719000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38036583</v>
      </c>
      <c r="D41" s="56">
        <f>SUM(D37:D40)</f>
        <v>0</v>
      </c>
      <c r="E41" s="57">
        <f t="shared" si="3"/>
        <v>4264342</v>
      </c>
      <c r="F41" s="58">
        <f t="shared" si="3"/>
        <v>3451557</v>
      </c>
      <c r="G41" s="58">
        <f t="shared" si="3"/>
        <v>18933496</v>
      </c>
      <c r="H41" s="58">
        <f t="shared" si="3"/>
        <v>-2486052</v>
      </c>
      <c r="I41" s="58">
        <f t="shared" si="3"/>
        <v>11785999</v>
      </c>
      <c r="J41" s="58">
        <f t="shared" si="3"/>
        <v>28233443</v>
      </c>
      <c r="K41" s="58">
        <f t="shared" si="3"/>
        <v>-1143997</v>
      </c>
      <c r="L41" s="58">
        <f t="shared" si="3"/>
        <v>-2132712</v>
      </c>
      <c r="M41" s="58">
        <f t="shared" si="3"/>
        <v>0</v>
      </c>
      <c r="N41" s="58">
        <f t="shared" si="3"/>
        <v>-3276709</v>
      </c>
      <c r="O41" s="58">
        <f t="shared" si="3"/>
        <v>-2187442</v>
      </c>
      <c r="P41" s="58">
        <f t="shared" si="3"/>
        <v>-2451221</v>
      </c>
      <c r="Q41" s="58">
        <f t="shared" si="3"/>
        <v>7091037</v>
      </c>
      <c r="R41" s="58">
        <f t="shared" si="3"/>
        <v>2452374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27409108</v>
      </c>
      <c r="X41" s="58">
        <f t="shared" si="3"/>
        <v>2588667</v>
      </c>
      <c r="Y41" s="58">
        <f t="shared" si="3"/>
        <v>24820441</v>
      </c>
      <c r="Z41" s="59">
        <f>+IF(X41&lt;&gt;0,+(Y41/X41)*100,0)</f>
        <v>958.8116586644787</v>
      </c>
      <c r="AA41" s="56">
        <f>SUM(AA37:AA40)</f>
        <v>3451557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38036583</v>
      </c>
      <c r="D43" s="64">
        <f>+D41-D42</f>
        <v>0</v>
      </c>
      <c r="E43" s="65">
        <f t="shared" si="4"/>
        <v>4264342</v>
      </c>
      <c r="F43" s="66">
        <f t="shared" si="4"/>
        <v>3451557</v>
      </c>
      <c r="G43" s="66">
        <f t="shared" si="4"/>
        <v>18933496</v>
      </c>
      <c r="H43" s="66">
        <f t="shared" si="4"/>
        <v>-2486052</v>
      </c>
      <c r="I43" s="66">
        <f t="shared" si="4"/>
        <v>11785999</v>
      </c>
      <c r="J43" s="66">
        <f t="shared" si="4"/>
        <v>28233443</v>
      </c>
      <c r="K43" s="66">
        <f t="shared" si="4"/>
        <v>-1143997</v>
      </c>
      <c r="L43" s="66">
        <f t="shared" si="4"/>
        <v>-2132712</v>
      </c>
      <c r="M43" s="66">
        <f t="shared" si="4"/>
        <v>0</v>
      </c>
      <c r="N43" s="66">
        <f t="shared" si="4"/>
        <v>-3276709</v>
      </c>
      <c r="O43" s="66">
        <f t="shared" si="4"/>
        <v>-2187442</v>
      </c>
      <c r="P43" s="66">
        <f t="shared" si="4"/>
        <v>-2451221</v>
      </c>
      <c r="Q43" s="66">
        <f t="shared" si="4"/>
        <v>7091037</v>
      </c>
      <c r="R43" s="66">
        <f t="shared" si="4"/>
        <v>2452374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27409108</v>
      </c>
      <c r="X43" s="66">
        <f t="shared" si="4"/>
        <v>2588667</v>
      </c>
      <c r="Y43" s="66">
        <f t="shared" si="4"/>
        <v>24820441</v>
      </c>
      <c r="Z43" s="67">
        <f>+IF(X43&lt;&gt;0,+(Y43/X43)*100,0)</f>
        <v>958.8116586644787</v>
      </c>
      <c r="AA43" s="64">
        <f>+AA41-AA42</f>
        <v>3451557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38036583</v>
      </c>
      <c r="D45" s="56">
        <f>SUM(D43:D44)</f>
        <v>0</v>
      </c>
      <c r="E45" s="57">
        <f t="shared" si="5"/>
        <v>4264342</v>
      </c>
      <c r="F45" s="58">
        <f t="shared" si="5"/>
        <v>3451557</v>
      </c>
      <c r="G45" s="58">
        <f t="shared" si="5"/>
        <v>18933496</v>
      </c>
      <c r="H45" s="58">
        <f t="shared" si="5"/>
        <v>-2486052</v>
      </c>
      <c r="I45" s="58">
        <f t="shared" si="5"/>
        <v>11785999</v>
      </c>
      <c r="J45" s="58">
        <f t="shared" si="5"/>
        <v>28233443</v>
      </c>
      <c r="K45" s="58">
        <f t="shared" si="5"/>
        <v>-1143997</v>
      </c>
      <c r="L45" s="58">
        <f t="shared" si="5"/>
        <v>-2132712</v>
      </c>
      <c r="M45" s="58">
        <f t="shared" si="5"/>
        <v>0</v>
      </c>
      <c r="N45" s="58">
        <f t="shared" si="5"/>
        <v>-3276709</v>
      </c>
      <c r="O45" s="58">
        <f t="shared" si="5"/>
        <v>-2187442</v>
      </c>
      <c r="P45" s="58">
        <f t="shared" si="5"/>
        <v>-2451221</v>
      </c>
      <c r="Q45" s="58">
        <f t="shared" si="5"/>
        <v>7091037</v>
      </c>
      <c r="R45" s="58">
        <f t="shared" si="5"/>
        <v>2452374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27409108</v>
      </c>
      <c r="X45" s="58">
        <f t="shared" si="5"/>
        <v>2588667</v>
      </c>
      <c r="Y45" s="58">
        <f t="shared" si="5"/>
        <v>24820441</v>
      </c>
      <c r="Z45" s="59">
        <f>+IF(X45&lt;&gt;0,+(Y45/X45)*100,0)</f>
        <v>958.8116586644787</v>
      </c>
      <c r="AA45" s="56">
        <f>SUM(AA43:AA44)</f>
        <v>3451557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38036583</v>
      </c>
      <c r="D47" s="71">
        <f>SUM(D45:D46)</f>
        <v>0</v>
      </c>
      <c r="E47" s="72">
        <f t="shared" si="6"/>
        <v>4264342</v>
      </c>
      <c r="F47" s="73">
        <f t="shared" si="6"/>
        <v>3451557</v>
      </c>
      <c r="G47" s="73">
        <f t="shared" si="6"/>
        <v>18933496</v>
      </c>
      <c r="H47" s="74">
        <f t="shared" si="6"/>
        <v>-2486052</v>
      </c>
      <c r="I47" s="74">
        <f t="shared" si="6"/>
        <v>11785999</v>
      </c>
      <c r="J47" s="74">
        <f t="shared" si="6"/>
        <v>28233443</v>
      </c>
      <c r="K47" s="74">
        <f t="shared" si="6"/>
        <v>-1143997</v>
      </c>
      <c r="L47" s="74">
        <f t="shared" si="6"/>
        <v>-2132712</v>
      </c>
      <c r="M47" s="73">
        <f t="shared" si="6"/>
        <v>0</v>
      </c>
      <c r="N47" s="73">
        <f t="shared" si="6"/>
        <v>-3276709</v>
      </c>
      <c r="O47" s="74">
        <f t="shared" si="6"/>
        <v>-2187442</v>
      </c>
      <c r="P47" s="74">
        <f t="shared" si="6"/>
        <v>-2451221</v>
      </c>
      <c r="Q47" s="74">
        <f t="shared" si="6"/>
        <v>7091037</v>
      </c>
      <c r="R47" s="74">
        <f t="shared" si="6"/>
        <v>2452374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27409108</v>
      </c>
      <c r="X47" s="74">
        <f t="shared" si="6"/>
        <v>2588667</v>
      </c>
      <c r="Y47" s="74">
        <f t="shared" si="6"/>
        <v>24820441</v>
      </c>
      <c r="Z47" s="75">
        <f>+IF(X47&lt;&gt;0,+(Y47/X47)*100,0)</f>
        <v>958.8116586644787</v>
      </c>
      <c r="AA47" s="76">
        <f>SUM(AA45:AA46)</f>
        <v>3451557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1200771539</v>
      </c>
      <c r="F5" s="8">
        <v>1200771539</v>
      </c>
      <c r="G5" s="8">
        <v>104675351</v>
      </c>
      <c r="H5" s="8">
        <v>86444715</v>
      </c>
      <c r="I5" s="8">
        <v>103003138</v>
      </c>
      <c r="J5" s="8">
        <v>294123204</v>
      </c>
      <c r="K5" s="8">
        <v>-1635553</v>
      </c>
      <c r="L5" s="8"/>
      <c r="M5" s="8"/>
      <c r="N5" s="8">
        <v>-1635553</v>
      </c>
      <c r="O5" s="8"/>
      <c r="P5" s="8"/>
      <c r="Q5" s="8"/>
      <c r="R5" s="8"/>
      <c r="S5" s="8"/>
      <c r="T5" s="8"/>
      <c r="U5" s="8"/>
      <c r="V5" s="8"/>
      <c r="W5" s="8">
        <v>292487651</v>
      </c>
      <c r="X5" s="8">
        <v>900578655</v>
      </c>
      <c r="Y5" s="8">
        <v>-608091004</v>
      </c>
      <c r="Z5" s="2">
        <v>-67.52</v>
      </c>
      <c r="AA5" s="6">
        <v>1200771539</v>
      </c>
    </row>
    <row r="6" spans="1:27" ht="13.5">
      <c r="A6" s="23" t="s">
        <v>32</v>
      </c>
      <c r="B6" s="24"/>
      <c r="C6" s="6"/>
      <c r="D6" s="6"/>
      <c r="E6" s="7">
        <v>2417937960</v>
      </c>
      <c r="F6" s="8">
        <v>2417937960</v>
      </c>
      <c r="G6" s="8">
        <v>205149651</v>
      </c>
      <c r="H6" s="8">
        <v>235881586</v>
      </c>
      <c r="I6" s="8">
        <v>215778113</v>
      </c>
      <c r="J6" s="8">
        <v>656809350</v>
      </c>
      <c r="K6" s="8">
        <v>-13303848</v>
      </c>
      <c r="L6" s="8"/>
      <c r="M6" s="8"/>
      <c r="N6" s="8">
        <v>-13303848</v>
      </c>
      <c r="O6" s="8"/>
      <c r="P6" s="8"/>
      <c r="Q6" s="8"/>
      <c r="R6" s="8"/>
      <c r="S6" s="8"/>
      <c r="T6" s="8"/>
      <c r="U6" s="8"/>
      <c r="V6" s="8"/>
      <c r="W6" s="8">
        <v>643505502</v>
      </c>
      <c r="X6" s="8">
        <v>1813453470</v>
      </c>
      <c r="Y6" s="8">
        <v>-1169947968</v>
      </c>
      <c r="Z6" s="2">
        <v>-64.51</v>
      </c>
      <c r="AA6" s="6">
        <v>2417937960</v>
      </c>
    </row>
    <row r="7" spans="1:27" ht="13.5">
      <c r="A7" s="25" t="s">
        <v>33</v>
      </c>
      <c r="B7" s="24"/>
      <c r="C7" s="6"/>
      <c r="D7" s="6"/>
      <c r="E7" s="7">
        <v>662966142</v>
      </c>
      <c r="F7" s="8">
        <v>662966142</v>
      </c>
      <c r="G7" s="8">
        <v>53599522</v>
      </c>
      <c r="H7" s="8">
        <v>90834651</v>
      </c>
      <c r="I7" s="8">
        <v>35846746</v>
      </c>
      <c r="J7" s="8">
        <v>180280919</v>
      </c>
      <c r="K7" s="8">
        <v>-6390294</v>
      </c>
      <c r="L7" s="8"/>
      <c r="M7" s="8"/>
      <c r="N7" s="8">
        <v>-6390294</v>
      </c>
      <c r="O7" s="8"/>
      <c r="P7" s="8"/>
      <c r="Q7" s="8"/>
      <c r="R7" s="8"/>
      <c r="S7" s="8"/>
      <c r="T7" s="8"/>
      <c r="U7" s="8"/>
      <c r="V7" s="8"/>
      <c r="W7" s="8">
        <v>173890625</v>
      </c>
      <c r="X7" s="8">
        <v>497224611</v>
      </c>
      <c r="Y7" s="8">
        <v>-323333986</v>
      </c>
      <c r="Z7" s="2">
        <v>-65.03</v>
      </c>
      <c r="AA7" s="6">
        <v>662966142</v>
      </c>
    </row>
    <row r="8" spans="1:27" ht="13.5">
      <c r="A8" s="25" t="s">
        <v>34</v>
      </c>
      <c r="B8" s="24"/>
      <c r="C8" s="6"/>
      <c r="D8" s="6"/>
      <c r="E8" s="7">
        <v>145475358</v>
      </c>
      <c r="F8" s="8">
        <v>145475358</v>
      </c>
      <c r="G8" s="8">
        <v>13377665</v>
      </c>
      <c r="H8" s="8">
        <v>20962988</v>
      </c>
      <c r="I8" s="8">
        <v>10756494</v>
      </c>
      <c r="J8" s="8">
        <v>45097147</v>
      </c>
      <c r="K8" s="8">
        <v>-1531216</v>
      </c>
      <c r="L8" s="8"/>
      <c r="M8" s="8"/>
      <c r="N8" s="8">
        <v>-1531216</v>
      </c>
      <c r="O8" s="8"/>
      <c r="P8" s="8"/>
      <c r="Q8" s="8"/>
      <c r="R8" s="8"/>
      <c r="S8" s="8"/>
      <c r="T8" s="8"/>
      <c r="U8" s="8"/>
      <c r="V8" s="8"/>
      <c r="W8" s="8">
        <v>43565931</v>
      </c>
      <c r="X8" s="8">
        <v>109106514</v>
      </c>
      <c r="Y8" s="8">
        <v>-65540583</v>
      </c>
      <c r="Z8" s="2">
        <v>-60.07</v>
      </c>
      <c r="AA8" s="6">
        <v>145475358</v>
      </c>
    </row>
    <row r="9" spans="1:27" ht="13.5">
      <c r="A9" s="25" t="s">
        <v>35</v>
      </c>
      <c r="B9" s="24"/>
      <c r="C9" s="6"/>
      <c r="D9" s="6"/>
      <c r="E9" s="7">
        <v>111323523</v>
      </c>
      <c r="F9" s="8">
        <v>111323523</v>
      </c>
      <c r="G9" s="8">
        <v>9098976</v>
      </c>
      <c r="H9" s="8">
        <v>8832635</v>
      </c>
      <c r="I9" s="8">
        <v>9628964</v>
      </c>
      <c r="J9" s="8">
        <v>27560575</v>
      </c>
      <c r="K9" s="8">
        <v>-261240</v>
      </c>
      <c r="L9" s="8"/>
      <c r="M9" s="8"/>
      <c r="N9" s="8">
        <v>-261240</v>
      </c>
      <c r="O9" s="8"/>
      <c r="P9" s="8"/>
      <c r="Q9" s="8"/>
      <c r="R9" s="8"/>
      <c r="S9" s="8"/>
      <c r="T9" s="8"/>
      <c r="U9" s="8"/>
      <c r="V9" s="8"/>
      <c r="W9" s="8">
        <v>27299335</v>
      </c>
      <c r="X9" s="8">
        <v>83492640</v>
      </c>
      <c r="Y9" s="8">
        <v>-56193305</v>
      </c>
      <c r="Z9" s="2">
        <v>-67.3</v>
      </c>
      <c r="AA9" s="6">
        <v>111323523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27826603</v>
      </c>
      <c r="F11" s="8">
        <v>27826603</v>
      </c>
      <c r="G11" s="8">
        <v>1014974</v>
      </c>
      <c r="H11" s="8">
        <v>521296</v>
      </c>
      <c r="I11" s="8">
        <v>12202070</v>
      </c>
      <c r="J11" s="8">
        <v>13738340</v>
      </c>
      <c r="K11" s="8">
        <v>2003490</v>
      </c>
      <c r="L11" s="8"/>
      <c r="M11" s="8"/>
      <c r="N11" s="8">
        <v>2003490</v>
      </c>
      <c r="O11" s="8"/>
      <c r="P11" s="8"/>
      <c r="Q11" s="8"/>
      <c r="R11" s="8"/>
      <c r="S11" s="8"/>
      <c r="T11" s="8"/>
      <c r="U11" s="8"/>
      <c r="V11" s="8"/>
      <c r="W11" s="8">
        <v>15741830</v>
      </c>
      <c r="X11" s="8">
        <v>20869983</v>
      </c>
      <c r="Y11" s="8">
        <v>-5128153</v>
      </c>
      <c r="Z11" s="2">
        <v>-24.57</v>
      </c>
      <c r="AA11" s="6">
        <v>27826603</v>
      </c>
    </row>
    <row r="12" spans="1:27" ht="13.5">
      <c r="A12" s="25" t="s">
        <v>37</v>
      </c>
      <c r="B12" s="29"/>
      <c r="C12" s="6"/>
      <c r="D12" s="6"/>
      <c r="E12" s="7">
        <v>14702275</v>
      </c>
      <c r="F12" s="8">
        <v>14702275</v>
      </c>
      <c r="G12" s="8">
        <v>233063</v>
      </c>
      <c r="H12" s="8">
        <v>1408314</v>
      </c>
      <c r="I12" s="8">
        <v>1872898</v>
      </c>
      <c r="J12" s="8">
        <v>3514275</v>
      </c>
      <c r="K12" s="8">
        <v>-4602</v>
      </c>
      <c r="L12" s="8"/>
      <c r="M12" s="8"/>
      <c r="N12" s="8">
        <v>-4602</v>
      </c>
      <c r="O12" s="8"/>
      <c r="P12" s="8"/>
      <c r="Q12" s="8"/>
      <c r="R12" s="8"/>
      <c r="S12" s="8"/>
      <c r="T12" s="8"/>
      <c r="U12" s="8"/>
      <c r="V12" s="8"/>
      <c r="W12" s="8">
        <v>3509673</v>
      </c>
      <c r="X12" s="8">
        <v>11026710</v>
      </c>
      <c r="Y12" s="8">
        <v>-7517037</v>
      </c>
      <c r="Z12" s="2">
        <v>-68.17</v>
      </c>
      <c r="AA12" s="6">
        <v>14702275</v>
      </c>
    </row>
    <row r="13" spans="1:27" ht="13.5">
      <c r="A13" s="23" t="s">
        <v>38</v>
      </c>
      <c r="B13" s="29"/>
      <c r="C13" s="6"/>
      <c r="D13" s="6"/>
      <c r="E13" s="7">
        <v>193739516</v>
      </c>
      <c r="F13" s="8">
        <v>193739516</v>
      </c>
      <c r="G13" s="8">
        <v>23739526</v>
      </c>
      <c r="H13" s="8">
        <v>33944488</v>
      </c>
      <c r="I13" s="8">
        <v>21466064</v>
      </c>
      <c r="J13" s="8">
        <v>79150078</v>
      </c>
      <c r="K13" s="8">
        <v>21556698</v>
      </c>
      <c r="L13" s="8"/>
      <c r="M13" s="8"/>
      <c r="N13" s="8">
        <v>21556698</v>
      </c>
      <c r="O13" s="8"/>
      <c r="P13" s="8"/>
      <c r="Q13" s="8"/>
      <c r="R13" s="8"/>
      <c r="S13" s="8"/>
      <c r="T13" s="8"/>
      <c r="U13" s="8"/>
      <c r="V13" s="8"/>
      <c r="W13" s="8">
        <v>100706776</v>
      </c>
      <c r="X13" s="8">
        <v>145304649</v>
      </c>
      <c r="Y13" s="8">
        <v>-44597873</v>
      </c>
      <c r="Z13" s="2">
        <v>-30.69</v>
      </c>
      <c r="AA13" s="6">
        <v>193739516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16064009</v>
      </c>
      <c r="F15" s="8">
        <v>16064009</v>
      </c>
      <c r="G15" s="8">
        <v>29535</v>
      </c>
      <c r="H15" s="8">
        <v>59032</v>
      </c>
      <c r="I15" s="8">
        <v>2405833</v>
      </c>
      <c r="J15" s="8">
        <v>2494400</v>
      </c>
      <c r="K15" s="8">
        <v>71878</v>
      </c>
      <c r="L15" s="8"/>
      <c r="M15" s="8"/>
      <c r="N15" s="8">
        <v>71878</v>
      </c>
      <c r="O15" s="8"/>
      <c r="P15" s="8"/>
      <c r="Q15" s="8"/>
      <c r="R15" s="8"/>
      <c r="S15" s="8"/>
      <c r="T15" s="8"/>
      <c r="U15" s="8"/>
      <c r="V15" s="8"/>
      <c r="W15" s="8">
        <v>2566278</v>
      </c>
      <c r="X15" s="8">
        <v>12048003</v>
      </c>
      <c r="Y15" s="8">
        <v>-9481725</v>
      </c>
      <c r="Z15" s="2">
        <v>-78.7</v>
      </c>
      <c r="AA15" s="6">
        <v>16064009</v>
      </c>
    </row>
    <row r="16" spans="1:27" ht="13.5">
      <c r="A16" s="23" t="s">
        <v>41</v>
      </c>
      <c r="B16" s="29"/>
      <c r="C16" s="6"/>
      <c r="D16" s="6"/>
      <c r="E16" s="7">
        <v>1071359</v>
      </c>
      <c r="F16" s="8">
        <v>1071359</v>
      </c>
      <c r="G16" s="8">
        <v>72413</v>
      </c>
      <c r="H16" s="8">
        <v>83533</v>
      </c>
      <c r="I16" s="8">
        <v>103838</v>
      </c>
      <c r="J16" s="8">
        <v>259784</v>
      </c>
      <c r="K16" s="8">
        <v>-43495</v>
      </c>
      <c r="L16" s="8"/>
      <c r="M16" s="8"/>
      <c r="N16" s="8">
        <v>-43495</v>
      </c>
      <c r="O16" s="8"/>
      <c r="P16" s="8"/>
      <c r="Q16" s="8"/>
      <c r="R16" s="8"/>
      <c r="S16" s="8"/>
      <c r="T16" s="8"/>
      <c r="U16" s="8"/>
      <c r="V16" s="8"/>
      <c r="W16" s="8">
        <v>216289</v>
      </c>
      <c r="X16" s="8">
        <v>803520</v>
      </c>
      <c r="Y16" s="8">
        <v>-587231</v>
      </c>
      <c r="Z16" s="2">
        <v>-73.08</v>
      </c>
      <c r="AA16" s="6">
        <v>1071359</v>
      </c>
    </row>
    <row r="17" spans="1:27" ht="13.5">
      <c r="A17" s="23" t="s">
        <v>42</v>
      </c>
      <c r="B17" s="29"/>
      <c r="C17" s="6"/>
      <c r="D17" s="6"/>
      <c r="E17" s="7">
        <v>575983</v>
      </c>
      <c r="F17" s="8">
        <v>575983</v>
      </c>
      <c r="G17" s="8">
        <v>168810</v>
      </c>
      <c r="H17" s="8"/>
      <c r="I17" s="8">
        <v>290700</v>
      </c>
      <c r="J17" s="8">
        <v>459510</v>
      </c>
      <c r="K17" s="8">
        <v>160640</v>
      </c>
      <c r="L17" s="8"/>
      <c r="M17" s="8"/>
      <c r="N17" s="8">
        <v>160640</v>
      </c>
      <c r="O17" s="8"/>
      <c r="P17" s="8"/>
      <c r="Q17" s="8"/>
      <c r="R17" s="8"/>
      <c r="S17" s="8"/>
      <c r="T17" s="8"/>
      <c r="U17" s="8"/>
      <c r="V17" s="8"/>
      <c r="W17" s="8">
        <v>620150</v>
      </c>
      <c r="X17" s="8">
        <v>431991</v>
      </c>
      <c r="Y17" s="8">
        <v>188159</v>
      </c>
      <c r="Z17" s="2">
        <v>43.56</v>
      </c>
      <c r="AA17" s="6">
        <v>575983</v>
      </c>
    </row>
    <row r="18" spans="1:27" ht="13.5">
      <c r="A18" s="23" t="s">
        <v>43</v>
      </c>
      <c r="B18" s="29"/>
      <c r="C18" s="6"/>
      <c r="D18" s="6"/>
      <c r="E18" s="7">
        <v>672022829</v>
      </c>
      <c r="F18" s="8">
        <v>672022829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504017136</v>
      </c>
      <c r="Y18" s="8">
        <v>-504017136</v>
      </c>
      <c r="Z18" s="2">
        <v>-100</v>
      </c>
      <c r="AA18" s="6">
        <v>672022829</v>
      </c>
    </row>
    <row r="19" spans="1:27" ht="13.5">
      <c r="A19" s="23" t="s">
        <v>44</v>
      </c>
      <c r="B19" s="29"/>
      <c r="C19" s="6"/>
      <c r="D19" s="6"/>
      <c r="E19" s="7">
        <v>129870593</v>
      </c>
      <c r="F19" s="26">
        <v>129870593</v>
      </c>
      <c r="G19" s="26">
        <v>1054187</v>
      </c>
      <c r="H19" s="26">
        <v>4435561</v>
      </c>
      <c r="I19" s="26">
        <v>5724304</v>
      </c>
      <c r="J19" s="26">
        <v>11214052</v>
      </c>
      <c r="K19" s="26">
        <v>2784160</v>
      </c>
      <c r="L19" s="26"/>
      <c r="M19" s="26"/>
      <c r="N19" s="26">
        <v>2784160</v>
      </c>
      <c r="O19" s="26"/>
      <c r="P19" s="26"/>
      <c r="Q19" s="26"/>
      <c r="R19" s="26"/>
      <c r="S19" s="26"/>
      <c r="T19" s="26"/>
      <c r="U19" s="26"/>
      <c r="V19" s="26"/>
      <c r="W19" s="26">
        <v>13998212</v>
      </c>
      <c r="X19" s="26">
        <v>97402932</v>
      </c>
      <c r="Y19" s="26">
        <v>-83404720</v>
      </c>
      <c r="Z19" s="27">
        <v>-85.63</v>
      </c>
      <c r="AA19" s="28">
        <v>129870593</v>
      </c>
    </row>
    <row r="20" spans="1:27" ht="13.5">
      <c r="A20" s="23" t="s">
        <v>45</v>
      </c>
      <c r="B20" s="29"/>
      <c r="C20" s="6"/>
      <c r="D20" s="6"/>
      <c r="E20" s="7">
        <v>10274656</v>
      </c>
      <c r="F20" s="8">
        <v>10274656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7705989</v>
      </c>
      <c r="Y20" s="8">
        <v>-7705989</v>
      </c>
      <c r="Z20" s="2">
        <v>-100</v>
      </c>
      <c r="AA20" s="6">
        <v>10274656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5604622345</v>
      </c>
      <c r="F21" s="35">
        <f t="shared" si="0"/>
        <v>5604622345</v>
      </c>
      <c r="G21" s="35">
        <f t="shared" si="0"/>
        <v>412213673</v>
      </c>
      <c r="H21" s="35">
        <f t="shared" si="0"/>
        <v>483408799</v>
      </c>
      <c r="I21" s="35">
        <f t="shared" si="0"/>
        <v>419079162</v>
      </c>
      <c r="J21" s="35">
        <f t="shared" si="0"/>
        <v>1314701634</v>
      </c>
      <c r="K21" s="35">
        <f t="shared" si="0"/>
        <v>3406618</v>
      </c>
      <c r="L21" s="35">
        <f t="shared" si="0"/>
        <v>0</v>
      </c>
      <c r="M21" s="35">
        <f t="shared" si="0"/>
        <v>0</v>
      </c>
      <c r="N21" s="35">
        <f t="shared" si="0"/>
        <v>3406618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1318108252</v>
      </c>
      <c r="X21" s="35">
        <f t="shared" si="0"/>
        <v>4203466803</v>
      </c>
      <c r="Y21" s="35">
        <f t="shared" si="0"/>
        <v>-2885358551</v>
      </c>
      <c r="Z21" s="36">
        <f>+IF(X21&lt;&gt;0,+(Y21/X21)*100,0)</f>
        <v>-68.64235371005498</v>
      </c>
      <c r="AA21" s="33">
        <f>SUM(AA5:AA20)</f>
        <v>5604622345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1455415928</v>
      </c>
      <c r="F24" s="8">
        <v>1455415928</v>
      </c>
      <c r="G24" s="8">
        <v>101007136</v>
      </c>
      <c r="H24" s="8">
        <v>100190692</v>
      </c>
      <c r="I24" s="8">
        <v>97699743</v>
      </c>
      <c r="J24" s="8">
        <v>298897571</v>
      </c>
      <c r="K24" s="8">
        <v>-392027</v>
      </c>
      <c r="L24" s="8"/>
      <c r="M24" s="8"/>
      <c r="N24" s="8">
        <v>-392027</v>
      </c>
      <c r="O24" s="8"/>
      <c r="P24" s="8"/>
      <c r="Q24" s="8"/>
      <c r="R24" s="8"/>
      <c r="S24" s="8"/>
      <c r="T24" s="8"/>
      <c r="U24" s="8"/>
      <c r="V24" s="8"/>
      <c r="W24" s="8">
        <v>298505544</v>
      </c>
      <c r="X24" s="8">
        <v>1091562300</v>
      </c>
      <c r="Y24" s="8">
        <v>-793056756</v>
      </c>
      <c r="Z24" s="2">
        <v>-72.65</v>
      </c>
      <c r="AA24" s="6">
        <v>1455415928</v>
      </c>
    </row>
    <row r="25" spans="1:27" ht="13.5">
      <c r="A25" s="25" t="s">
        <v>49</v>
      </c>
      <c r="B25" s="24"/>
      <c r="C25" s="6"/>
      <c r="D25" s="6"/>
      <c r="E25" s="7">
        <v>51487912</v>
      </c>
      <c r="F25" s="8">
        <v>51487912</v>
      </c>
      <c r="G25" s="8">
        <v>3474808</v>
      </c>
      <c r="H25" s="8">
        <v>3469804</v>
      </c>
      <c r="I25" s="8">
        <v>3668166</v>
      </c>
      <c r="J25" s="8">
        <v>10612778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10612778</v>
      </c>
      <c r="X25" s="8">
        <v>38615931</v>
      </c>
      <c r="Y25" s="8">
        <v>-28003153</v>
      </c>
      <c r="Z25" s="2">
        <v>-72.52</v>
      </c>
      <c r="AA25" s="6">
        <v>51487912</v>
      </c>
    </row>
    <row r="26" spans="1:27" ht="13.5">
      <c r="A26" s="25" t="s">
        <v>50</v>
      </c>
      <c r="B26" s="24"/>
      <c r="C26" s="6"/>
      <c r="D26" s="6"/>
      <c r="E26" s="7">
        <v>116890701</v>
      </c>
      <c r="F26" s="8">
        <v>116890701</v>
      </c>
      <c r="G26" s="8">
        <v>3308450</v>
      </c>
      <c r="H26" s="8">
        <v>2985633</v>
      </c>
      <c r="I26" s="8">
        <v>7104543</v>
      </c>
      <c r="J26" s="8">
        <v>13398626</v>
      </c>
      <c r="K26" s="8">
        <v>1760830</v>
      </c>
      <c r="L26" s="8"/>
      <c r="M26" s="8"/>
      <c r="N26" s="8">
        <v>1760830</v>
      </c>
      <c r="O26" s="8"/>
      <c r="P26" s="8"/>
      <c r="Q26" s="8"/>
      <c r="R26" s="8"/>
      <c r="S26" s="8"/>
      <c r="T26" s="8"/>
      <c r="U26" s="8"/>
      <c r="V26" s="8"/>
      <c r="W26" s="8">
        <v>15159456</v>
      </c>
      <c r="X26" s="8">
        <v>87668028</v>
      </c>
      <c r="Y26" s="8">
        <v>-72508572</v>
      </c>
      <c r="Z26" s="2">
        <v>-82.71</v>
      </c>
      <c r="AA26" s="6">
        <v>116890701</v>
      </c>
    </row>
    <row r="27" spans="1:27" ht="13.5">
      <c r="A27" s="25" t="s">
        <v>51</v>
      </c>
      <c r="B27" s="24"/>
      <c r="C27" s="6"/>
      <c r="D27" s="6"/>
      <c r="E27" s="7">
        <v>492025081</v>
      </c>
      <c r="F27" s="8">
        <v>492025081</v>
      </c>
      <c r="G27" s="8">
        <v>38681667</v>
      </c>
      <c r="H27" s="8">
        <v>39393776</v>
      </c>
      <c r="I27" s="8">
        <v>37909368</v>
      </c>
      <c r="J27" s="8">
        <v>115984811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115984811</v>
      </c>
      <c r="X27" s="8">
        <v>369018909</v>
      </c>
      <c r="Y27" s="8">
        <v>-253034098</v>
      </c>
      <c r="Z27" s="2">
        <v>-68.57</v>
      </c>
      <c r="AA27" s="6">
        <v>492025081</v>
      </c>
    </row>
    <row r="28" spans="1:27" ht="13.5">
      <c r="A28" s="25" t="s">
        <v>52</v>
      </c>
      <c r="B28" s="24"/>
      <c r="C28" s="6"/>
      <c r="D28" s="6"/>
      <c r="E28" s="7">
        <v>41660100</v>
      </c>
      <c r="F28" s="8">
        <v>41660100</v>
      </c>
      <c r="G28" s="8">
        <v>14157390</v>
      </c>
      <c r="H28" s="8">
        <v>211</v>
      </c>
      <c r="I28" s="8">
        <v>-2283436</v>
      </c>
      <c r="J28" s="8">
        <v>11874165</v>
      </c>
      <c r="K28" s="8">
        <v>-3205299</v>
      </c>
      <c r="L28" s="8"/>
      <c r="M28" s="8"/>
      <c r="N28" s="8">
        <v>-3205299</v>
      </c>
      <c r="O28" s="8"/>
      <c r="P28" s="8"/>
      <c r="Q28" s="8"/>
      <c r="R28" s="8"/>
      <c r="S28" s="8"/>
      <c r="T28" s="8"/>
      <c r="U28" s="8"/>
      <c r="V28" s="8"/>
      <c r="W28" s="8">
        <v>8668866</v>
      </c>
      <c r="X28" s="8">
        <v>31245084</v>
      </c>
      <c r="Y28" s="8">
        <v>-22576218</v>
      </c>
      <c r="Z28" s="2">
        <v>-72.26</v>
      </c>
      <c r="AA28" s="6">
        <v>41660100</v>
      </c>
    </row>
    <row r="29" spans="1:27" ht="13.5">
      <c r="A29" s="25" t="s">
        <v>53</v>
      </c>
      <c r="B29" s="24"/>
      <c r="C29" s="6"/>
      <c r="D29" s="6"/>
      <c r="E29" s="7">
        <v>2282599889</v>
      </c>
      <c r="F29" s="8">
        <v>2282599889</v>
      </c>
      <c r="G29" s="8">
        <v>237815132</v>
      </c>
      <c r="H29" s="8">
        <v>325807679</v>
      </c>
      <c r="I29" s="8">
        <v>272059987</v>
      </c>
      <c r="J29" s="8">
        <v>835682798</v>
      </c>
      <c r="K29" s="8">
        <v>117577433</v>
      </c>
      <c r="L29" s="8"/>
      <c r="M29" s="8"/>
      <c r="N29" s="8">
        <v>117577433</v>
      </c>
      <c r="O29" s="8"/>
      <c r="P29" s="8"/>
      <c r="Q29" s="8"/>
      <c r="R29" s="8"/>
      <c r="S29" s="8"/>
      <c r="T29" s="8"/>
      <c r="U29" s="8"/>
      <c r="V29" s="8"/>
      <c r="W29" s="8">
        <v>953260231</v>
      </c>
      <c r="X29" s="8">
        <v>1711949913</v>
      </c>
      <c r="Y29" s="8">
        <v>-758689682</v>
      </c>
      <c r="Z29" s="2">
        <v>-44.32</v>
      </c>
      <c r="AA29" s="6">
        <v>2282599889</v>
      </c>
    </row>
    <row r="30" spans="1:27" ht="13.5">
      <c r="A30" s="25" t="s">
        <v>54</v>
      </c>
      <c r="B30" s="24"/>
      <c r="C30" s="6"/>
      <c r="D30" s="6"/>
      <c r="E30" s="7">
        <v>55756421</v>
      </c>
      <c r="F30" s="8">
        <v>55756421</v>
      </c>
      <c r="G30" s="8">
        <v>3699515</v>
      </c>
      <c r="H30" s="8">
        <v>5168086</v>
      </c>
      <c r="I30" s="8">
        <v>3168307</v>
      </c>
      <c r="J30" s="8">
        <v>12035908</v>
      </c>
      <c r="K30" s="8">
        <v>4097272</v>
      </c>
      <c r="L30" s="8"/>
      <c r="M30" s="8"/>
      <c r="N30" s="8">
        <v>4097272</v>
      </c>
      <c r="O30" s="8"/>
      <c r="P30" s="8"/>
      <c r="Q30" s="8"/>
      <c r="R30" s="8"/>
      <c r="S30" s="8"/>
      <c r="T30" s="8"/>
      <c r="U30" s="8"/>
      <c r="V30" s="8"/>
      <c r="W30" s="8">
        <v>16133180</v>
      </c>
      <c r="X30" s="8">
        <v>41817321</v>
      </c>
      <c r="Y30" s="8">
        <v>-25684141</v>
      </c>
      <c r="Z30" s="2">
        <v>-61.42</v>
      </c>
      <c r="AA30" s="6">
        <v>55756421</v>
      </c>
    </row>
    <row r="31" spans="1:27" ht="13.5">
      <c r="A31" s="25" t="s">
        <v>55</v>
      </c>
      <c r="B31" s="24"/>
      <c r="C31" s="6"/>
      <c r="D31" s="6"/>
      <c r="E31" s="7">
        <v>589753456</v>
      </c>
      <c r="F31" s="8">
        <v>589753456</v>
      </c>
      <c r="G31" s="8">
        <v>-13075294</v>
      </c>
      <c r="H31" s="8">
        <v>40733219</v>
      </c>
      <c r="I31" s="8">
        <v>38486269</v>
      </c>
      <c r="J31" s="8">
        <v>66144194</v>
      </c>
      <c r="K31" s="8">
        <v>25379007</v>
      </c>
      <c r="L31" s="8"/>
      <c r="M31" s="8"/>
      <c r="N31" s="8">
        <v>25379007</v>
      </c>
      <c r="O31" s="8"/>
      <c r="P31" s="8"/>
      <c r="Q31" s="8"/>
      <c r="R31" s="8"/>
      <c r="S31" s="8"/>
      <c r="T31" s="8"/>
      <c r="U31" s="8"/>
      <c r="V31" s="8"/>
      <c r="W31" s="8">
        <v>91523201</v>
      </c>
      <c r="X31" s="8">
        <v>442315125</v>
      </c>
      <c r="Y31" s="8">
        <v>-350791924</v>
      </c>
      <c r="Z31" s="2">
        <v>-79.31</v>
      </c>
      <c r="AA31" s="6">
        <v>589753456</v>
      </c>
    </row>
    <row r="32" spans="1:27" ht="13.5">
      <c r="A32" s="25" t="s">
        <v>43</v>
      </c>
      <c r="B32" s="24"/>
      <c r="C32" s="6"/>
      <c r="D32" s="6"/>
      <c r="E32" s="7">
        <v>46379440</v>
      </c>
      <c r="F32" s="8">
        <v>46379440</v>
      </c>
      <c r="G32" s="8">
        <v>2593874</v>
      </c>
      <c r="H32" s="8">
        <v>5781376</v>
      </c>
      <c r="I32" s="8">
        <v>2472900</v>
      </c>
      <c r="J32" s="8">
        <v>10848150</v>
      </c>
      <c r="K32" s="8">
        <v>2473739</v>
      </c>
      <c r="L32" s="8"/>
      <c r="M32" s="8"/>
      <c r="N32" s="8">
        <v>2473739</v>
      </c>
      <c r="O32" s="8"/>
      <c r="P32" s="8"/>
      <c r="Q32" s="8"/>
      <c r="R32" s="8"/>
      <c r="S32" s="8"/>
      <c r="T32" s="8"/>
      <c r="U32" s="8"/>
      <c r="V32" s="8"/>
      <c r="W32" s="8">
        <v>13321889</v>
      </c>
      <c r="X32" s="8">
        <v>34784613</v>
      </c>
      <c r="Y32" s="8">
        <v>-21462724</v>
      </c>
      <c r="Z32" s="2">
        <v>-61.7</v>
      </c>
      <c r="AA32" s="6">
        <v>46379440</v>
      </c>
    </row>
    <row r="33" spans="1:27" ht="13.5">
      <c r="A33" s="25" t="s">
        <v>56</v>
      </c>
      <c r="B33" s="24"/>
      <c r="C33" s="6"/>
      <c r="D33" s="6"/>
      <c r="E33" s="7">
        <v>196494654</v>
      </c>
      <c r="F33" s="8">
        <v>196494654</v>
      </c>
      <c r="G33" s="8">
        <v>4069498</v>
      </c>
      <c r="H33" s="8">
        <v>10993769</v>
      </c>
      <c r="I33" s="8">
        <v>18037120</v>
      </c>
      <c r="J33" s="8">
        <v>33100387</v>
      </c>
      <c r="K33" s="8">
        <v>9091534</v>
      </c>
      <c r="L33" s="8"/>
      <c r="M33" s="8"/>
      <c r="N33" s="8">
        <v>9091534</v>
      </c>
      <c r="O33" s="8"/>
      <c r="P33" s="8"/>
      <c r="Q33" s="8"/>
      <c r="R33" s="8"/>
      <c r="S33" s="8"/>
      <c r="T33" s="8"/>
      <c r="U33" s="8"/>
      <c r="V33" s="8"/>
      <c r="W33" s="8">
        <v>42191921</v>
      </c>
      <c r="X33" s="8">
        <v>147371283</v>
      </c>
      <c r="Y33" s="8">
        <v>-105179362</v>
      </c>
      <c r="Z33" s="2">
        <v>-71.37</v>
      </c>
      <c r="AA33" s="6">
        <v>196494654</v>
      </c>
    </row>
    <row r="34" spans="1:27" ht="13.5">
      <c r="A34" s="23" t="s">
        <v>57</v>
      </c>
      <c r="B34" s="29"/>
      <c r="C34" s="6"/>
      <c r="D34" s="6"/>
      <c r="E34" s="7">
        <v>43396</v>
      </c>
      <c r="F34" s="8">
        <v>43396</v>
      </c>
      <c r="G34" s="8"/>
      <c r="H34" s="8"/>
      <c r="I34" s="8">
        <v>-324650</v>
      </c>
      <c r="J34" s="8">
        <v>-324650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-324650</v>
      </c>
      <c r="X34" s="8">
        <v>32544</v>
      </c>
      <c r="Y34" s="8">
        <v>-357194</v>
      </c>
      <c r="Z34" s="2">
        <v>-1097.57</v>
      </c>
      <c r="AA34" s="6">
        <v>43396</v>
      </c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5328506978</v>
      </c>
      <c r="F35" s="35">
        <f t="shared" si="1"/>
        <v>5328506978</v>
      </c>
      <c r="G35" s="35">
        <f t="shared" si="1"/>
        <v>395732176</v>
      </c>
      <c r="H35" s="35">
        <f t="shared" si="1"/>
        <v>534524245</v>
      </c>
      <c r="I35" s="35">
        <f t="shared" si="1"/>
        <v>477998317</v>
      </c>
      <c r="J35" s="35">
        <f t="shared" si="1"/>
        <v>1408254738</v>
      </c>
      <c r="K35" s="35">
        <f t="shared" si="1"/>
        <v>156782489</v>
      </c>
      <c r="L35" s="35">
        <f t="shared" si="1"/>
        <v>0</v>
      </c>
      <c r="M35" s="35">
        <f t="shared" si="1"/>
        <v>0</v>
      </c>
      <c r="N35" s="35">
        <f t="shared" si="1"/>
        <v>156782489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1565037227</v>
      </c>
      <c r="X35" s="35">
        <f t="shared" si="1"/>
        <v>3996381051</v>
      </c>
      <c r="Y35" s="35">
        <f t="shared" si="1"/>
        <v>-2431343824</v>
      </c>
      <c r="Z35" s="36">
        <f>+IF(X35&lt;&gt;0,+(Y35/X35)*100,0)</f>
        <v>-60.83863858256493</v>
      </c>
      <c r="AA35" s="33">
        <f>SUM(AA24:AA34)</f>
        <v>5328506978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276115367</v>
      </c>
      <c r="F37" s="48">
        <f t="shared" si="2"/>
        <v>276115367</v>
      </c>
      <c r="G37" s="48">
        <f t="shared" si="2"/>
        <v>16481497</v>
      </c>
      <c r="H37" s="48">
        <f t="shared" si="2"/>
        <v>-51115446</v>
      </c>
      <c r="I37" s="48">
        <f t="shared" si="2"/>
        <v>-58919155</v>
      </c>
      <c r="J37" s="48">
        <f t="shared" si="2"/>
        <v>-93553104</v>
      </c>
      <c r="K37" s="48">
        <f t="shared" si="2"/>
        <v>-153375871</v>
      </c>
      <c r="L37" s="48">
        <f t="shared" si="2"/>
        <v>0</v>
      </c>
      <c r="M37" s="48">
        <f t="shared" si="2"/>
        <v>0</v>
      </c>
      <c r="N37" s="48">
        <f t="shared" si="2"/>
        <v>-153375871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-246928975</v>
      </c>
      <c r="X37" s="48">
        <f>IF(F21=F35,0,X21-X35)</f>
        <v>207085752</v>
      </c>
      <c r="Y37" s="48">
        <f t="shared" si="2"/>
        <v>-454014727</v>
      </c>
      <c r="Z37" s="49">
        <f>+IF(X37&lt;&gt;0,+(Y37/X37)*100,0)</f>
        <v>-219.2399634524349</v>
      </c>
      <c r="AA37" s="46">
        <f>+AA21-AA35</f>
        <v>276115367</v>
      </c>
    </row>
    <row r="38" spans="1:27" ht="22.5" customHeight="1">
      <c r="A38" s="50" t="s">
        <v>60</v>
      </c>
      <c r="B38" s="29"/>
      <c r="C38" s="6"/>
      <c r="D38" s="6"/>
      <c r="E38" s="7">
        <v>439342399</v>
      </c>
      <c r="F38" s="8">
        <v>439342399</v>
      </c>
      <c r="G38" s="8">
        <v>-186703730</v>
      </c>
      <c r="H38" s="8">
        <v>20494828</v>
      </c>
      <c r="I38" s="8">
        <v>29693270</v>
      </c>
      <c r="J38" s="8">
        <v>-136515632</v>
      </c>
      <c r="K38" s="8">
        <v>4871595</v>
      </c>
      <c r="L38" s="8"/>
      <c r="M38" s="8"/>
      <c r="N38" s="8">
        <v>4871595</v>
      </c>
      <c r="O38" s="8"/>
      <c r="P38" s="8"/>
      <c r="Q38" s="8"/>
      <c r="R38" s="8"/>
      <c r="S38" s="8"/>
      <c r="T38" s="8"/>
      <c r="U38" s="8"/>
      <c r="V38" s="8"/>
      <c r="W38" s="8">
        <v>-131644037</v>
      </c>
      <c r="X38" s="8">
        <v>329506803</v>
      </c>
      <c r="Y38" s="8">
        <v>-461150840</v>
      </c>
      <c r="Z38" s="2">
        <v>-139.95</v>
      </c>
      <c r="AA38" s="6">
        <v>439342399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715457766</v>
      </c>
      <c r="F41" s="58">
        <f t="shared" si="3"/>
        <v>715457766</v>
      </c>
      <c r="G41" s="58">
        <f t="shared" si="3"/>
        <v>-170222233</v>
      </c>
      <c r="H41" s="58">
        <f t="shared" si="3"/>
        <v>-30620618</v>
      </c>
      <c r="I41" s="58">
        <f t="shared" si="3"/>
        <v>-29225885</v>
      </c>
      <c r="J41" s="58">
        <f t="shared" si="3"/>
        <v>-230068736</v>
      </c>
      <c r="K41" s="58">
        <f t="shared" si="3"/>
        <v>-148504276</v>
      </c>
      <c r="L41" s="58">
        <f t="shared" si="3"/>
        <v>0</v>
      </c>
      <c r="M41" s="58">
        <f t="shared" si="3"/>
        <v>0</v>
      </c>
      <c r="N41" s="58">
        <f t="shared" si="3"/>
        <v>-148504276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-378573012</v>
      </c>
      <c r="X41" s="58">
        <f t="shared" si="3"/>
        <v>536592555</v>
      </c>
      <c r="Y41" s="58">
        <f t="shared" si="3"/>
        <v>-915165567</v>
      </c>
      <c r="Z41" s="59">
        <f>+IF(X41&lt;&gt;0,+(Y41/X41)*100,0)</f>
        <v>-170.55129790237214</v>
      </c>
      <c r="AA41" s="56">
        <f>SUM(AA37:AA40)</f>
        <v>715457766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715457766</v>
      </c>
      <c r="F43" s="66">
        <f t="shared" si="4"/>
        <v>715457766</v>
      </c>
      <c r="G43" s="66">
        <f t="shared" si="4"/>
        <v>-170222233</v>
      </c>
      <c r="H43" s="66">
        <f t="shared" si="4"/>
        <v>-30620618</v>
      </c>
      <c r="I43" s="66">
        <f t="shared" si="4"/>
        <v>-29225885</v>
      </c>
      <c r="J43" s="66">
        <f t="shared" si="4"/>
        <v>-230068736</v>
      </c>
      <c r="K43" s="66">
        <f t="shared" si="4"/>
        <v>-148504276</v>
      </c>
      <c r="L43" s="66">
        <f t="shared" si="4"/>
        <v>0</v>
      </c>
      <c r="M43" s="66">
        <f t="shared" si="4"/>
        <v>0</v>
      </c>
      <c r="N43" s="66">
        <f t="shared" si="4"/>
        <v>-148504276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-378573012</v>
      </c>
      <c r="X43" s="66">
        <f t="shared" si="4"/>
        <v>536592555</v>
      </c>
      <c r="Y43" s="66">
        <f t="shared" si="4"/>
        <v>-915165567</v>
      </c>
      <c r="Z43" s="67">
        <f>+IF(X43&lt;&gt;0,+(Y43/X43)*100,0)</f>
        <v>-170.55129790237214</v>
      </c>
      <c r="AA43" s="64">
        <f>+AA41-AA42</f>
        <v>715457766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715457766</v>
      </c>
      <c r="F45" s="58">
        <f t="shared" si="5"/>
        <v>715457766</v>
      </c>
      <c r="G45" s="58">
        <f t="shared" si="5"/>
        <v>-170222233</v>
      </c>
      <c r="H45" s="58">
        <f t="shared" si="5"/>
        <v>-30620618</v>
      </c>
      <c r="I45" s="58">
        <f t="shared" si="5"/>
        <v>-29225885</v>
      </c>
      <c r="J45" s="58">
        <f t="shared" si="5"/>
        <v>-230068736</v>
      </c>
      <c r="K45" s="58">
        <f t="shared" si="5"/>
        <v>-148504276</v>
      </c>
      <c r="L45" s="58">
        <f t="shared" si="5"/>
        <v>0</v>
      </c>
      <c r="M45" s="58">
        <f t="shared" si="5"/>
        <v>0</v>
      </c>
      <c r="N45" s="58">
        <f t="shared" si="5"/>
        <v>-148504276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-378573012</v>
      </c>
      <c r="X45" s="58">
        <f t="shared" si="5"/>
        <v>536592555</v>
      </c>
      <c r="Y45" s="58">
        <f t="shared" si="5"/>
        <v>-915165567</v>
      </c>
      <c r="Z45" s="59">
        <f>+IF(X45&lt;&gt;0,+(Y45/X45)*100,0)</f>
        <v>-170.55129790237214</v>
      </c>
      <c r="AA45" s="56">
        <f>SUM(AA43:AA44)</f>
        <v>715457766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715457766</v>
      </c>
      <c r="F47" s="73">
        <f t="shared" si="6"/>
        <v>715457766</v>
      </c>
      <c r="G47" s="73">
        <f t="shared" si="6"/>
        <v>-170222233</v>
      </c>
      <c r="H47" s="74">
        <f t="shared" si="6"/>
        <v>-30620618</v>
      </c>
      <c r="I47" s="74">
        <f t="shared" si="6"/>
        <v>-29225885</v>
      </c>
      <c r="J47" s="74">
        <f t="shared" si="6"/>
        <v>-230068736</v>
      </c>
      <c r="K47" s="74">
        <f t="shared" si="6"/>
        <v>-148504276</v>
      </c>
      <c r="L47" s="74">
        <f t="shared" si="6"/>
        <v>0</v>
      </c>
      <c r="M47" s="73">
        <f t="shared" si="6"/>
        <v>0</v>
      </c>
      <c r="N47" s="73">
        <f t="shared" si="6"/>
        <v>-148504276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-378573012</v>
      </c>
      <c r="X47" s="74">
        <f t="shared" si="6"/>
        <v>536592555</v>
      </c>
      <c r="Y47" s="74">
        <f t="shared" si="6"/>
        <v>-915165567</v>
      </c>
      <c r="Z47" s="75">
        <f>+IF(X47&lt;&gt;0,+(Y47/X47)*100,0)</f>
        <v>-170.55129790237214</v>
      </c>
      <c r="AA47" s="76">
        <f>SUM(AA45:AA46)</f>
        <v>715457766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14291858</v>
      </c>
      <c r="D5" s="6"/>
      <c r="E5" s="7">
        <v>22114207</v>
      </c>
      <c r="F5" s="8">
        <v>18699083</v>
      </c>
      <c r="G5" s="8"/>
      <c r="H5" s="8">
        <v>1775503</v>
      </c>
      <c r="I5" s="8">
        <v>5183949</v>
      </c>
      <c r="J5" s="8">
        <v>6959452</v>
      </c>
      <c r="K5" s="8">
        <v>1759224</v>
      </c>
      <c r="L5" s="8">
        <v>1759224</v>
      </c>
      <c r="M5" s="8">
        <v>1645538</v>
      </c>
      <c r="N5" s="8">
        <v>5163986</v>
      </c>
      <c r="O5" s="8">
        <v>1825851</v>
      </c>
      <c r="P5" s="8">
        <v>1825851</v>
      </c>
      <c r="Q5" s="8">
        <v>1546205</v>
      </c>
      <c r="R5" s="8">
        <v>5197907</v>
      </c>
      <c r="S5" s="8"/>
      <c r="T5" s="8"/>
      <c r="U5" s="8"/>
      <c r="V5" s="8"/>
      <c r="W5" s="8">
        <v>17321345</v>
      </c>
      <c r="X5" s="8">
        <v>16340744</v>
      </c>
      <c r="Y5" s="8">
        <v>980601</v>
      </c>
      <c r="Z5" s="2">
        <v>6</v>
      </c>
      <c r="AA5" s="6">
        <v>18699083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525667</v>
      </c>
      <c r="D9" s="6"/>
      <c r="E9" s="7">
        <v>361780</v>
      </c>
      <c r="F9" s="8">
        <v>361780</v>
      </c>
      <c r="G9" s="8"/>
      <c r="H9" s="8">
        <v>44201</v>
      </c>
      <c r="I9" s="8">
        <v>132637</v>
      </c>
      <c r="J9" s="8">
        <v>176838</v>
      </c>
      <c r="K9" s="8">
        <v>44270</v>
      </c>
      <c r="L9" s="8">
        <v>44075</v>
      </c>
      <c r="M9" s="8">
        <v>44075</v>
      </c>
      <c r="N9" s="8">
        <v>132420</v>
      </c>
      <c r="O9" s="8">
        <v>43879</v>
      </c>
      <c r="P9" s="8">
        <v>43879</v>
      </c>
      <c r="Q9" s="8">
        <v>43879</v>
      </c>
      <c r="R9" s="8">
        <v>131637</v>
      </c>
      <c r="S9" s="8"/>
      <c r="T9" s="8"/>
      <c r="U9" s="8"/>
      <c r="V9" s="8"/>
      <c r="W9" s="8">
        <v>440895</v>
      </c>
      <c r="X9" s="8">
        <v>511336</v>
      </c>
      <c r="Y9" s="8">
        <v>-70441</v>
      </c>
      <c r="Z9" s="2">
        <v>-13.78</v>
      </c>
      <c r="AA9" s="6">
        <v>361780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431609</v>
      </c>
      <c r="D11" s="6"/>
      <c r="E11" s="7">
        <v>325643</v>
      </c>
      <c r="F11" s="8">
        <v>325643</v>
      </c>
      <c r="G11" s="8">
        <v>248300</v>
      </c>
      <c r="H11" s="8"/>
      <c r="I11" s="8">
        <v>248300</v>
      </c>
      <c r="J11" s="8">
        <v>496600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496600</v>
      </c>
      <c r="X11" s="8">
        <v>244232</v>
      </c>
      <c r="Y11" s="8">
        <v>252368</v>
      </c>
      <c r="Z11" s="2">
        <v>103.33</v>
      </c>
      <c r="AA11" s="6">
        <v>325643</v>
      </c>
    </row>
    <row r="12" spans="1:27" ht="13.5">
      <c r="A12" s="25" t="s">
        <v>37</v>
      </c>
      <c r="B12" s="29"/>
      <c r="C12" s="6">
        <v>4539279</v>
      </c>
      <c r="D12" s="6"/>
      <c r="E12" s="7">
        <v>3408647</v>
      </c>
      <c r="F12" s="8">
        <v>3408647</v>
      </c>
      <c r="G12" s="8">
        <v>288293</v>
      </c>
      <c r="H12" s="8">
        <v>292090</v>
      </c>
      <c r="I12" s="8">
        <v>864490</v>
      </c>
      <c r="J12" s="8">
        <v>1444873</v>
      </c>
      <c r="K12" s="8">
        <v>269654</v>
      </c>
      <c r="L12" s="8">
        <v>190774</v>
      </c>
      <c r="M12" s="8">
        <v>16852</v>
      </c>
      <c r="N12" s="8">
        <v>477280</v>
      </c>
      <c r="O12" s="8">
        <v>283815</v>
      </c>
      <c r="P12" s="8">
        <v>18703</v>
      </c>
      <c r="Q12" s="8">
        <v>219357</v>
      </c>
      <c r="R12" s="8">
        <v>521875</v>
      </c>
      <c r="S12" s="8"/>
      <c r="T12" s="8"/>
      <c r="U12" s="8"/>
      <c r="V12" s="8"/>
      <c r="W12" s="8">
        <v>2444028</v>
      </c>
      <c r="X12" s="8">
        <v>2556485</v>
      </c>
      <c r="Y12" s="8">
        <v>-112457</v>
      </c>
      <c r="Z12" s="2">
        <v>-4.4</v>
      </c>
      <c r="AA12" s="6">
        <v>3408647</v>
      </c>
    </row>
    <row r="13" spans="1:27" ht="13.5">
      <c r="A13" s="23" t="s">
        <v>38</v>
      </c>
      <c r="B13" s="29"/>
      <c r="C13" s="6">
        <v>3748099</v>
      </c>
      <c r="D13" s="6"/>
      <c r="E13" s="7">
        <v>1810886</v>
      </c>
      <c r="F13" s="8">
        <v>1838886</v>
      </c>
      <c r="G13" s="8"/>
      <c r="H13" s="8"/>
      <c r="I13" s="8">
        <v>363431</v>
      </c>
      <c r="J13" s="8">
        <v>363431</v>
      </c>
      <c r="K13" s="8">
        <v>190506</v>
      </c>
      <c r="L13" s="8">
        <v>198210</v>
      </c>
      <c r="M13" s="8"/>
      <c r="N13" s="8">
        <v>388716</v>
      </c>
      <c r="O13" s="8">
        <v>195217</v>
      </c>
      <c r="P13" s="8"/>
      <c r="Q13" s="8"/>
      <c r="R13" s="8">
        <v>195217</v>
      </c>
      <c r="S13" s="8"/>
      <c r="T13" s="8"/>
      <c r="U13" s="8"/>
      <c r="V13" s="8"/>
      <c r="W13" s="8">
        <v>947364</v>
      </c>
      <c r="X13" s="8">
        <v>1379166</v>
      </c>
      <c r="Y13" s="8">
        <v>-431802</v>
      </c>
      <c r="Z13" s="2">
        <v>-31.31</v>
      </c>
      <c r="AA13" s="6">
        <v>1838886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29520</v>
      </c>
      <c r="D15" s="6"/>
      <c r="E15" s="7">
        <v>24000</v>
      </c>
      <c r="F15" s="8">
        <v>34000</v>
      </c>
      <c r="G15" s="8">
        <v>8033</v>
      </c>
      <c r="H15" s="8">
        <v>109</v>
      </c>
      <c r="I15" s="8">
        <v>8274</v>
      </c>
      <c r="J15" s="8">
        <v>16416</v>
      </c>
      <c r="K15" s="8">
        <v>270</v>
      </c>
      <c r="L15" s="8">
        <v>2012</v>
      </c>
      <c r="M15" s="8">
        <v>12018</v>
      </c>
      <c r="N15" s="8">
        <v>14300</v>
      </c>
      <c r="O15" s="8">
        <v>339</v>
      </c>
      <c r="P15" s="8">
        <v>195</v>
      </c>
      <c r="Q15" s="8">
        <v>227</v>
      </c>
      <c r="R15" s="8">
        <v>761</v>
      </c>
      <c r="S15" s="8"/>
      <c r="T15" s="8"/>
      <c r="U15" s="8"/>
      <c r="V15" s="8"/>
      <c r="W15" s="8">
        <v>31477</v>
      </c>
      <c r="X15" s="8">
        <v>25501</v>
      </c>
      <c r="Y15" s="8">
        <v>5976</v>
      </c>
      <c r="Z15" s="2">
        <v>23.43</v>
      </c>
      <c r="AA15" s="6">
        <v>34000</v>
      </c>
    </row>
    <row r="16" spans="1:27" ht="13.5">
      <c r="A16" s="23" t="s">
        <v>41</v>
      </c>
      <c r="B16" s="29"/>
      <c r="C16" s="6">
        <v>6462382</v>
      </c>
      <c r="D16" s="6"/>
      <c r="E16" s="7">
        <v>6717990</v>
      </c>
      <c r="F16" s="8">
        <v>6717990</v>
      </c>
      <c r="G16" s="8">
        <v>590852</v>
      </c>
      <c r="H16" s="8">
        <v>457558</v>
      </c>
      <c r="I16" s="8">
        <v>1562171</v>
      </c>
      <c r="J16" s="8">
        <v>2610581</v>
      </c>
      <c r="K16" s="8">
        <v>592229</v>
      </c>
      <c r="L16" s="8">
        <v>477957</v>
      </c>
      <c r="M16" s="8">
        <v>373376</v>
      </c>
      <c r="N16" s="8">
        <v>1443562</v>
      </c>
      <c r="O16" s="8">
        <v>608726</v>
      </c>
      <c r="P16" s="8">
        <v>468266</v>
      </c>
      <c r="Q16" s="8">
        <v>171366</v>
      </c>
      <c r="R16" s="8">
        <v>1248358</v>
      </c>
      <c r="S16" s="8"/>
      <c r="T16" s="8"/>
      <c r="U16" s="8"/>
      <c r="V16" s="8"/>
      <c r="W16" s="8">
        <v>5302501</v>
      </c>
      <c r="X16" s="8">
        <v>5038491</v>
      </c>
      <c r="Y16" s="8">
        <v>264010</v>
      </c>
      <c r="Z16" s="2">
        <v>5.24</v>
      </c>
      <c r="AA16" s="6">
        <v>6717990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60608754</v>
      </c>
      <c r="D18" s="6"/>
      <c r="E18" s="7">
        <v>69072000</v>
      </c>
      <c r="F18" s="8">
        <v>68322000</v>
      </c>
      <c r="G18" s="8">
        <v>26139000</v>
      </c>
      <c r="H18" s="8"/>
      <c r="I18" s="8">
        <v>26139000</v>
      </c>
      <c r="J18" s="8">
        <v>52278000</v>
      </c>
      <c r="K18" s="8"/>
      <c r="L18" s="8"/>
      <c r="M18" s="8">
        <v>20911000</v>
      </c>
      <c r="N18" s="8">
        <v>20911000</v>
      </c>
      <c r="O18" s="8"/>
      <c r="P18" s="8"/>
      <c r="Q18" s="8">
        <v>15683000</v>
      </c>
      <c r="R18" s="8">
        <v>15683000</v>
      </c>
      <c r="S18" s="8"/>
      <c r="T18" s="8"/>
      <c r="U18" s="8"/>
      <c r="V18" s="8"/>
      <c r="W18" s="8">
        <v>88872000</v>
      </c>
      <c r="X18" s="8">
        <v>51241500</v>
      </c>
      <c r="Y18" s="8">
        <v>37630500</v>
      </c>
      <c r="Z18" s="2">
        <v>73.44</v>
      </c>
      <c r="AA18" s="6">
        <v>68322000</v>
      </c>
    </row>
    <row r="19" spans="1:27" ht="13.5">
      <c r="A19" s="23" t="s">
        <v>44</v>
      </c>
      <c r="B19" s="29"/>
      <c r="C19" s="6">
        <v>641498</v>
      </c>
      <c r="D19" s="6"/>
      <c r="E19" s="7">
        <v>643041</v>
      </c>
      <c r="F19" s="26">
        <v>722097</v>
      </c>
      <c r="G19" s="26">
        <v>38892</v>
      </c>
      <c r="H19" s="26">
        <v>15212</v>
      </c>
      <c r="I19" s="26">
        <v>96450</v>
      </c>
      <c r="J19" s="26">
        <v>150554</v>
      </c>
      <c r="K19" s="26">
        <v>66786</v>
      </c>
      <c r="L19" s="26">
        <v>18765</v>
      </c>
      <c r="M19" s="26">
        <v>10278</v>
      </c>
      <c r="N19" s="26">
        <v>95829</v>
      </c>
      <c r="O19" s="26">
        <v>26172</v>
      </c>
      <c r="P19" s="26">
        <v>165576</v>
      </c>
      <c r="Q19" s="26">
        <v>3266</v>
      </c>
      <c r="R19" s="26">
        <v>195014</v>
      </c>
      <c r="S19" s="26"/>
      <c r="T19" s="26"/>
      <c r="U19" s="26"/>
      <c r="V19" s="26"/>
      <c r="W19" s="26">
        <v>441397</v>
      </c>
      <c r="X19" s="26">
        <v>541569</v>
      </c>
      <c r="Y19" s="26">
        <v>-100172</v>
      </c>
      <c r="Z19" s="27">
        <v>-18.5</v>
      </c>
      <c r="AA19" s="28">
        <v>722097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91278666</v>
      </c>
      <c r="D21" s="33">
        <f t="shared" si="0"/>
        <v>0</v>
      </c>
      <c r="E21" s="34">
        <f t="shared" si="0"/>
        <v>104478194</v>
      </c>
      <c r="F21" s="35">
        <f t="shared" si="0"/>
        <v>100430126</v>
      </c>
      <c r="G21" s="35">
        <f t="shared" si="0"/>
        <v>27313370</v>
      </c>
      <c r="H21" s="35">
        <f t="shared" si="0"/>
        <v>2584673</v>
      </c>
      <c r="I21" s="35">
        <f t="shared" si="0"/>
        <v>34598702</v>
      </c>
      <c r="J21" s="35">
        <f t="shared" si="0"/>
        <v>64496745</v>
      </c>
      <c r="K21" s="35">
        <f t="shared" si="0"/>
        <v>2922939</v>
      </c>
      <c r="L21" s="35">
        <f t="shared" si="0"/>
        <v>2691017</v>
      </c>
      <c r="M21" s="35">
        <f t="shared" si="0"/>
        <v>23013137</v>
      </c>
      <c r="N21" s="35">
        <f t="shared" si="0"/>
        <v>28627093</v>
      </c>
      <c r="O21" s="35">
        <f t="shared" si="0"/>
        <v>2983999</v>
      </c>
      <c r="P21" s="35">
        <f t="shared" si="0"/>
        <v>2522470</v>
      </c>
      <c r="Q21" s="35">
        <f t="shared" si="0"/>
        <v>17667300</v>
      </c>
      <c r="R21" s="35">
        <f t="shared" si="0"/>
        <v>23173769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116297607</v>
      </c>
      <c r="X21" s="35">
        <f t="shared" si="0"/>
        <v>77879024</v>
      </c>
      <c r="Y21" s="35">
        <f t="shared" si="0"/>
        <v>38418583</v>
      </c>
      <c r="Z21" s="36">
        <f>+IF(X21&lt;&gt;0,+(Y21/X21)*100,0)</f>
        <v>49.3311048684945</v>
      </c>
      <c r="AA21" s="33">
        <f>SUM(AA5:AA20)</f>
        <v>100430126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34971290</v>
      </c>
      <c r="D24" s="6"/>
      <c r="E24" s="7">
        <v>41323451</v>
      </c>
      <c r="F24" s="8">
        <v>41497451</v>
      </c>
      <c r="G24" s="8">
        <v>2804065</v>
      </c>
      <c r="H24" s="8">
        <v>3036852</v>
      </c>
      <c r="I24" s="8">
        <v>8905312</v>
      </c>
      <c r="J24" s="8">
        <v>14746229</v>
      </c>
      <c r="K24" s="8">
        <v>2952669</v>
      </c>
      <c r="L24" s="8">
        <v>3064938</v>
      </c>
      <c r="M24" s="8">
        <v>4692029</v>
      </c>
      <c r="N24" s="8">
        <v>10709636</v>
      </c>
      <c r="O24" s="8">
        <v>3299224</v>
      </c>
      <c r="P24" s="8">
        <v>3294179</v>
      </c>
      <c r="Q24" s="8">
        <v>500812</v>
      </c>
      <c r="R24" s="8">
        <v>7094215</v>
      </c>
      <c r="S24" s="8"/>
      <c r="T24" s="8"/>
      <c r="U24" s="8"/>
      <c r="V24" s="8"/>
      <c r="W24" s="8">
        <v>32550080</v>
      </c>
      <c r="X24" s="8">
        <v>31123076</v>
      </c>
      <c r="Y24" s="8">
        <v>1427004</v>
      </c>
      <c r="Z24" s="2">
        <v>4.59</v>
      </c>
      <c r="AA24" s="6">
        <v>41497451</v>
      </c>
    </row>
    <row r="25" spans="1:27" ht="13.5">
      <c r="A25" s="25" t="s">
        <v>49</v>
      </c>
      <c r="B25" s="24"/>
      <c r="C25" s="6">
        <v>5809171</v>
      </c>
      <c r="D25" s="6"/>
      <c r="E25" s="7">
        <v>3071992</v>
      </c>
      <c r="F25" s="8">
        <v>3071992</v>
      </c>
      <c r="G25" s="8">
        <v>484466</v>
      </c>
      <c r="H25" s="8">
        <v>484466</v>
      </c>
      <c r="I25" s="8">
        <v>1453771</v>
      </c>
      <c r="J25" s="8">
        <v>2422703</v>
      </c>
      <c r="K25" s="8">
        <v>484839</v>
      </c>
      <c r="L25" s="8">
        <v>484839</v>
      </c>
      <c r="M25" s="8">
        <v>484839</v>
      </c>
      <c r="N25" s="8">
        <v>1454517</v>
      </c>
      <c r="O25" s="8">
        <v>484839</v>
      </c>
      <c r="P25" s="8">
        <v>484839</v>
      </c>
      <c r="Q25" s="8"/>
      <c r="R25" s="8">
        <v>969678</v>
      </c>
      <c r="S25" s="8"/>
      <c r="T25" s="8"/>
      <c r="U25" s="8"/>
      <c r="V25" s="8"/>
      <c r="W25" s="8">
        <v>4846898</v>
      </c>
      <c r="X25" s="8">
        <v>2303995</v>
      </c>
      <c r="Y25" s="8">
        <v>2542903</v>
      </c>
      <c r="Z25" s="2">
        <v>110.37</v>
      </c>
      <c r="AA25" s="6">
        <v>3071992</v>
      </c>
    </row>
    <row r="26" spans="1:27" ht="13.5">
      <c r="A26" s="25" t="s">
        <v>50</v>
      </c>
      <c r="B26" s="24"/>
      <c r="C26" s="6">
        <v>1539532</v>
      </c>
      <c r="D26" s="6"/>
      <c r="E26" s="7">
        <v>2754504</v>
      </c>
      <c r="F26" s="8">
        <v>2754504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2065878</v>
      </c>
      <c r="Y26" s="8">
        <v>-2065878</v>
      </c>
      <c r="Z26" s="2">
        <v>-100</v>
      </c>
      <c r="AA26" s="6">
        <v>2754504</v>
      </c>
    </row>
    <row r="27" spans="1:27" ht="13.5">
      <c r="A27" s="25" t="s">
        <v>51</v>
      </c>
      <c r="B27" s="24"/>
      <c r="C27" s="6">
        <v>8721579</v>
      </c>
      <c r="D27" s="6"/>
      <c r="E27" s="7">
        <v>8294491</v>
      </c>
      <c r="F27" s="8">
        <v>10157581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7618189</v>
      </c>
      <c r="Y27" s="8">
        <v>-7618189</v>
      </c>
      <c r="Z27" s="2">
        <v>-100</v>
      </c>
      <c r="AA27" s="6">
        <v>10157581</v>
      </c>
    </row>
    <row r="28" spans="1:27" ht="13.5">
      <c r="A28" s="25" t="s">
        <v>52</v>
      </c>
      <c r="B28" s="24"/>
      <c r="C28" s="6">
        <v>134956</v>
      </c>
      <c r="D28" s="6"/>
      <c r="E28" s="7">
        <v>126000</v>
      </c>
      <c r="F28" s="8">
        <v>149000</v>
      </c>
      <c r="G28" s="8">
        <v>126000</v>
      </c>
      <c r="H28" s="8"/>
      <c r="I28" s="8">
        <v>126050</v>
      </c>
      <c r="J28" s="8">
        <v>252050</v>
      </c>
      <c r="K28" s="8">
        <v>237</v>
      </c>
      <c r="L28" s="8"/>
      <c r="M28" s="8">
        <v>22709</v>
      </c>
      <c r="N28" s="8">
        <v>22946</v>
      </c>
      <c r="O28" s="8">
        <v>286</v>
      </c>
      <c r="P28" s="8">
        <v>259</v>
      </c>
      <c r="Q28" s="8"/>
      <c r="R28" s="8">
        <v>545</v>
      </c>
      <c r="S28" s="8"/>
      <c r="T28" s="8"/>
      <c r="U28" s="8"/>
      <c r="V28" s="8"/>
      <c r="W28" s="8">
        <v>275541</v>
      </c>
      <c r="X28" s="8">
        <v>111749</v>
      </c>
      <c r="Y28" s="8">
        <v>163792</v>
      </c>
      <c r="Z28" s="2">
        <v>146.57</v>
      </c>
      <c r="AA28" s="6">
        <v>149000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2463804</v>
      </c>
      <c r="D30" s="6"/>
      <c r="E30" s="7">
        <v>4485000</v>
      </c>
      <c r="F30" s="8">
        <v>4136000</v>
      </c>
      <c r="G30" s="8">
        <v>76545</v>
      </c>
      <c r="H30" s="8">
        <v>252775</v>
      </c>
      <c r="I30" s="8">
        <v>575276</v>
      </c>
      <c r="J30" s="8">
        <v>904596</v>
      </c>
      <c r="K30" s="8">
        <v>94430</v>
      </c>
      <c r="L30" s="8">
        <v>160028</v>
      </c>
      <c r="M30" s="8">
        <v>550114</v>
      </c>
      <c r="N30" s="8">
        <v>804572</v>
      </c>
      <c r="O30" s="8">
        <v>333226</v>
      </c>
      <c r="P30" s="8">
        <v>404540</v>
      </c>
      <c r="Q30" s="8">
        <v>206032</v>
      </c>
      <c r="R30" s="8">
        <v>943798</v>
      </c>
      <c r="S30" s="8"/>
      <c r="T30" s="8"/>
      <c r="U30" s="8"/>
      <c r="V30" s="8"/>
      <c r="W30" s="8">
        <v>2652966</v>
      </c>
      <c r="X30" s="8">
        <v>3102002</v>
      </c>
      <c r="Y30" s="8">
        <v>-449036</v>
      </c>
      <c r="Z30" s="2">
        <v>-14.48</v>
      </c>
      <c r="AA30" s="6">
        <v>4136000</v>
      </c>
    </row>
    <row r="31" spans="1:27" ht="13.5">
      <c r="A31" s="25" t="s">
        <v>55</v>
      </c>
      <c r="B31" s="24"/>
      <c r="C31" s="6">
        <v>18583541</v>
      </c>
      <c r="D31" s="6"/>
      <c r="E31" s="7">
        <v>23987154</v>
      </c>
      <c r="F31" s="8">
        <v>24546157</v>
      </c>
      <c r="G31" s="8">
        <v>190373</v>
      </c>
      <c r="H31" s="8">
        <v>2885598</v>
      </c>
      <c r="I31" s="8">
        <v>3382025</v>
      </c>
      <c r="J31" s="8">
        <v>6457996</v>
      </c>
      <c r="K31" s="8">
        <v>2784105</v>
      </c>
      <c r="L31" s="8">
        <v>3310655</v>
      </c>
      <c r="M31" s="8">
        <v>1528140</v>
      </c>
      <c r="N31" s="8">
        <v>7622900</v>
      </c>
      <c r="O31" s="8">
        <v>3723068</v>
      </c>
      <c r="P31" s="8">
        <v>4709564</v>
      </c>
      <c r="Q31" s="8">
        <v>3008096</v>
      </c>
      <c r="R31" s="8">
        <v>11440728</v>
      </c>
      <c r="S31" s="8"/>
      <c r="T31" s="8"/>
      <c r="U31" s="8"/>
      <c r="V31" s="8"/>
      <c r="W31" s="8">
        <v>25521624</v>
      </c>
      <c r="X31" s="8">
        <v>18409582</v>
      </c>
      <c r="Y31" s="8">
        <v>7112042</v>
      </c>
      <c r="Z31" s="2">
        <v>38.63</v>
      </c>
      <c r="AA31" s="6">
        <v>24546157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11100637</v>
      </c>
      <c r="D33" s="6"/>
      <c r="E33" s="7">
        <v>17852892</v>
      </c>
      <c r="F33" s="8">
        <v>26408449</v>
      </c>
      <c r="G33" s="8">
        <v>860644</v>
      </c>
      <c r="H33" s="8">
        <v>764664</v>
      </c>
      <c r="I33" s="8">
        <v>2598625</v>
      </c>
      <c r="J33" s="8">
        <v>4223933</v>
      </c>
      <c r="K33" s="8">
        <v>2229756</v>
      </c>
      <c r="L33" s="8">
        <v>2710617</v>
      </c>
      <c r="M33" s="8">
        <v>1264146</v>
      </c>
      <c r="N33" s="8">
        <v>6204519</v>
      </c>
      <c r="O33" s="8">
        <v>998112</v>
      </c>
      <c r="P33" s="8">
        <v>533209</v>
      </c>
      <c r="Q33" s="8">
        <v>1629199</v>
      </c>
      <c r="R33" s="8">
        <v>3160520</v>
      </c>
      <c r="S33" s="8"/>
      <c r="T33" s="8"/>
      <c r="U33" s="8"/>
      <c r="V33" s="8"/>
      <c r="W33" s="8">
        <v>13588972</v>
      </c>
      <c r="X33" s="8">
        <v>19806304</v>
      </c>
      <c r="Y33" s="8">
        <v>-6217332</v>
      </c>
      <c r="Z33" s="2">
        <v>-31.39</v>
      </c>
      <c r="AA33" s="6">
        <v>26408449</v>
      </c>
    </row>
    <row r="34" spans="1:27" ht="13.5">
      <c r="A34" s="23" t="s">
        <v>57</v>
      </c>
      <c r="B34" s="29"/>
      <c r="C34" s="6">
        <v>201941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83526451</v>
      </c>
      <c r="D35" s="33">
        <f>SUM(D24:D34)</f>
        <v>0</v>
      </c>
      <c r="E35" s="34">
        <f t="shared" si="1"/>
        <v>101895484</v>
      </c>
      <c r="F35" s="35">
        <f t="shared" si="1"/>
        <v>112721134</v>
      </c>
      <c r="G35" s="35">
        <f t="shared" si="1"/>
        <v>4542093</v>
      </c>
      <c r="H35" s="35">
        <f t="shared" si="1"/>
        <v>7424355</v>
      </c>
      <c r="I35" s="35">
        <f t="shared" si="1"/>
        <v>17041059</v>
      </c>
      <c r="J35" s="35">
        <f t="shared" si="1"/>
        <v>29007507</v>
      </c>
      <c r="K35" s="35">
        <f t="shared" si="1"/>
        <v>8546036</v>
      </c>
      <c r="L35" s="35">
        <f t="shared" si="1"/>
        <v>9731077</v>
      </c>
      <c r="M35" s="35">
        <f t="shared" si="1"/>
        <v>8541977</v>
      </c>
      <c r="N35" s="35">
        <f t="shared" si="1"/>
        <v>26819090</v>
      </c>
      <c r="O35" s="35">
        <f t="shared" si="1"/>
        <v>8838755</v>
      </c>
      <c r="P35" s="35">
        <f t="shared" si="1"/>
        <v>9426590</v>
      </c>
      <c r="Q35" s="35">
        <f t="shared" si="1"/>
        <v>5344139</v>
      </c>
      <c r="R35" s="35">
        <f t="shared" si="1"/>
        <v>23609484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79436081</v>
      </c>
      <c r="X35" s="35">
        <f t="shared" si="1"/>
        <v>84540775</v>
      </c>
      <c r="Y35" s="35">
        <f t="shared" si="1"/>
        <v>-5104694</v>
      </c>
      <c r="Z35" s="36">
        <f>+IF(X35&lt;&gt;0,+(Y35/X35)*100,0)</f>
        <v>-6.0381443155684345</v>
      </c>
      <c r="AA35" s="33">
        <f>SUM(AA24:AA34)</f>
        <v>112721134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7752215</v>
      </c>
      <c r="D37" s="46">
        <f>+D21-D35</f>
        <v>0</v>
      </c>
      <c r="E37" s="47">
        <f t="shared" si="2"/>
        <v>2582710</v>
      </c>
      <c r="F37" s="48">
        <f t="shared" si="2"/>
        <v>-12291008</v>
      </c>
      <c r="G37" s="48">
        <f t="shared" si="2"/>
        <v>22771277</v>
      </c>
      <c r="H37" s="48">
        <f t="shared" si="2"/>
        <v>-4839682</v>
      </c>
      <c r="I37" s="48">
        <f t="shared" si="2"/>
        <v>17557643</v>
      </c>
      <c r="J37" s="48">
        <f t="shared" si="2"/>
        <v>35489238</v>
      </c>
      <c r="K37" s="48">
        <f t="shared" si="2"/>
        <v>-5623097</v>
      </c>
      <c r="L37" s="48">
        <f t="shared" si="2"/>
        <v>-7040060</v>
      </c>
      <c r="M37" s="48">
        <f t="shared" si="2"/>
        <v>14471160</v>
      </c>
      <c r="N37" s="48">
        <f t="shared" si="2"/>
        <v>1808003</v>
      </c>
      <c r="O37" s="48">
        <f t="shared" si="2"/>
        <v>-5854756</v>
      </c>
      <c r="P37" s="48">
        <f t="shared" si="2"/>
        <v>-6904120</v>
      </c>
      <c r="Q37" s="48">
        <f t="shared" si="2"/>
        <v>12323161</v>
      </c>
      <c r="R37" s="48">
        <f t="shared" si="2"/>
        <v>-435715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36861526</v>
      </c>
      <c r="X37" s="48">
        <f>IF(F21=F35,0,X21-X35)</f>
        <v>-6661751</v>
      </c>
      <c r="Y37" s="48">
        <f t="shared" si="2"/>
        <v>43523277</v>
      </c>
      <c r="Z37" s="49">
        <f>+IF(X37&lt;&gt;0,+(Y37/X37)*100,0)</f>
        <v>-653.3308885306581</v>
      </c>
      <c r="AA37" s="46">
        <f>+AA21-AA35</f>
        <v>-12291008</v>
      </c>
    </row>
    <row r="38" spans="1:27" ht="22.5" customHeight="1">
      <c r="A38" s="50" t="s">
        <v>60</v>
      </c>
      <c r="B38" s="29"/>
      <c r="C38" s="6">
        <v>19385000</v>
      </c>
      <c r="D38" s="6"/>
      <c r="E38" s="7">
        <v>16076000</v>
      </c>
      <c r="F38" s="8">
        <v>16076000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12056999</v>
      </c>
      <c r="Y38" s="8">
        <v>-12056999</v>
      </c>
      <c r="Z38" s="2">
        <v>-100</v>
      </c>
      <c r="AA38" s="6">
        <v>16076000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27137215</v>
      </c>
      <c r="D41" s="56">
        <f>SUM(D37:D40)</f>
        <v>0</v>
      </c>
      <c r="E41" s="57">
        <f t="shared" si="3"/>
        <v>18658710</v>
      </c>
      <c r="F41" s="58">
        <f t="shared" si="3"/>
        <v>3784992</v>
      </c>
      <c r="G41" s="58">
        <f t="shared" si="3"/>
        <v>22771277</v>
      </c>
      <c r="H41" s="58">
        <f t="shared" si="3"/>
        <v>-4839682</v>
      </c>
      <c r="I41" s="58">
        <f t="shared" si="3"/>
        <v>17557643</v>
      </c>
      <c r="J41" s="58">
        <f t="shared" si="3"/>
        <v>35489238</v>
      </c>
      <c r="K41" s="58">
        <f t="shared" si="3"/>
        <v>-5623097</v>
      </c>
      <c r="L41" s="58">
        <f t="shared" si="3"/>
        <v>-7040060</v>
      </c>
      <c r="M41" s="58">
        <f t="shared" si="3"/>
        <v>14471160</v>
      </c>
      <c r="N41" s="58">
        <f t="shared" si="3"/>
        <v>1808003</v>
      </c>
      <c r="O41" s="58">
        <f t="shared" si="3"/>
        <v>-5854756</v>
      </c>
      <c r="P41" s="58">
        <f t="shared" si="3"/>
        <v>-6904120</v>
      </c>
      <c r="Q41" s="58">
        <f t="shared" si="3"/>
        <v>12323161</v>
      </c>
      <c r="R41" s="58">
        <f t="shared" si="3"/>
        <v>-435715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36861526</v>
      </c>
      <c r="X41" s="58">
        <f t="shared" si="3"/>
        <v>5395248</v>
      </c>
      <c r="Y41" s="58">
        <f t="shared" si="3"/>
        <v>31466278</v>
      </c>
      <c r="Z41" s="59">
        <f>+IF(X41&lt;&gt;0,+(Y41/X41)*100,0)</f>
        <v>583.2220872886659</v>
      </c>
      <c r="AA41" s="56">
        <f>SUM(AA37:AA40)</f>
        <v>3784992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27137215</v>
      </c>
      <c r="D43" s="64">
        <f>+D41-D42</f>
        <v>0</v>
      </c>
      <c r="E43" s="65">
        <f t="shared" si="4"/>
        <v>18658710</v>
      </c>
      <c r="F43" s="66">
        <f t="shared" si="4"/>
        <v>3784992</v>
      </c>
      <c r="G43" s="66">
        <f t="shared" si="4"/>
        <v>22771277</v>
      </c>
      <c r="H43" s="66">
        <f t="shared" si="4"/>
        <v>-4839682</v>
      </c>
      <c r="I43" s="66">
        <f t="shared" si="4"/>
        <v>17557643</v>
      </c>
      <c r="J43" s="66">
        <f t="shared" si="4"/>
        <v>35489238</v>
      </c>
      <c r="K43" s="66">
        <f t="shared" si="4"/>
        <v>-5623097</v>
      </c>
      <c r="L43" s="66">
        <f t="shared" si="4"/>
        <v>-7040060</v>
      </c>
      <c r="M43" s="66">
        <f t="shared" si="4"/>
        <v>14471160</v>
      </c>
      <c r="N43" s="66">
        <f t="shared" si="4"/>
        <v>1808003</v>
      </c>
      <c r="O43" s="66">
        <f t="shared" si="4"/>
        <v>-5854756</v>
      </c>
      <c r="P43" s="66">
        <f t="shared" si="4"/>
        <v>-6904120</v>
      </c>
      <c r="Q43" s="66">
        <f t="shared" si="4"/>
        <v>12323161</v>
      </c>
      <c r="R43" s="66">
        <f t="shared" si="4"/>
        <v>-435715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36861526</v>
      </c>
      <c r="X43" s="66">
        <f t="shared" si="4"/>
        <v>5395248</v>
      </c>
      <c r="Y43" s="66">
        <f t="shared" si="4"/>
        <v>31466278</v>
      </c>
      <c r="Z43" s="67">
        <f>+IF(X43&lt;&gt;0,+(Y43/X43)*100,0)</f>
        <v>583.2220872886659</v>
      </c>
      <c r="AA43" s="64">
        <f>+AA41-AA42</f>
        <v>3784992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27137215</v>
      </c>
      <c r="D45" s="56">
        <f>SUM(D43:D44)</f>
        <v>0</v>
      </c>
      <c r="E45" s="57">
        <f t="shared" si="5"/>
        <v>18658710</v>
      </c>
      <c r="F45" s="58">
        <f t="shared" si="5"/>
        <v>3784992</v>
      </c>
      <c r="G45" s="58">
        <f t="shared" si="5"/>
        <v>22771277</v>
      </c>
      <c r="H45" s="58">
        <f t="shared" si="5"/>
        <v>-4839682</v>
      </c>
      <c r="I45" s="58">
        <f t="shared" si="5"/>
        <v>17557643</v>
      </c>
      <c r="J45" s="58">
        <f t="shared" si="5"/>
        <v>35489238</v>
      </c>
      <c r="K45" s="58">
        <f t="shared" si="5"/>
        <v>-5623097</v>
      </c>
      <c r="L45" s="58">
        <f t="shared" si="5"/>
        <v>-7040060</v>
      </c>
      <c r="M45" s="58">
        <f t="shared" si="5"/>
        <v>14471160</v>
      </c>
      <c r="N45" s="58">
        <f t="shared" si="5"/>
        <v>1808003</v>
      </c>
      <c r="O45" s="58">
        <f t="shared" si="5"/>
        <v>-5854756</v>
      </c>
      <c r="P45" s="58">
        <f t="shared" si="5"/>
        <v>-6904120</v>
      </c>
      <c r="Q45" s="58">
        <f t="shared" si="5"/>
        <v>12323161</v>
      </c>
      <c r="R45" s="58">
        <f t="shared" si="5"/>
        <v>-435715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36861526</v>
      </c>
      <c r="X45" s="58">
        <f t="shared" si="5"/>
        <v>5395248</v>
      </c>
      <c r="Y45" s="58">
        <f t="shared" si="5"/>
        <v>31466278</v>
      </c>
      <c r="Z45" s="59">
        <f>+IF(X45&lt;&gt;0,+(Y45/X45)*100,0)</f>
        <v>583.2220872886659</v>
      </c>
      <c r="AA45" s="56">
        <f>SUM(AA43:AA44)</f>
        <v>3784992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27137215</v>
      </c>
      <c r="D47" s="71">
        <f>SUM(D45:D46)</f>
        <v>0</v>
      </c>
      <c r="E47" s="72">
        <f t="shared" si="6"/>
        <v>18658710</v>
      </c>
      <c r="F47" s="73">
        <f t="shared" si="6"/>
        <v>3784992</v>
      </c>
      <c r="G47" s="73">
        <f t="shared" si="6"/>
        <v>22771277</v>
      </c>
      <c r="H47" s="74">
        <f t="shared" si="6"/>
        <v>-4839682</v>
      </c>
      <c r="I47" s="74">
        <f t="shared" si="6"/>
        <v>17557643</v>
      </c>
      <c r="J47" s="74">
        <f t="shared" si="6"/>
        <v>35489238</v>
      </c>
      <c r="K47" s="74">
        <f t="shared" si="6"/>
        <v>-5623097</v>
      </c>
      <c r="L47" s="74">
        <f t="shared" si="6"/>
        <v>-7040060</v>
      </c>
      <c r="M47" s="73">
        <f t="shared" si="6"/>
        <v>14471160</v>
      </c>
      <c r="N47" s="73">
        <f t="shared" si="6"/>
        <v>1808003</v>
      </c>
      <c r="O47" s="74">
        <f t="shared" si="6"/>
        <v>-5854756</v>
      </c>
      <c r="P47" s="74">
        <f t="shared" si="6"/>
        <v>-6904120</v>
      </c>
      <c r="Q47" s="74">
        <f t="shared" si="6"/>
        <v>12323161</v>
      </c>
      <c r="R47" s="74">
        <f t="shared" si="6"/>
        <v>-435715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36861526</v>
      </c>
      <c r="X47" s="74">
        <f t="shared" si="6"/>
        <v>5395248</v>
      </c>
      <c r="Y47" s="74">
        <f t="shared" si="6"/>
        <v>31466278</v>
      </c>
      <c r="Z47" s="75">
        <f>+IF(X47&lt;&gt;0,+(Y47/X47)*100,0)</f>
        <v>583.2220872886659</v>
      </c>
      <c r="AA47" s="76">
        <f>SUM(AA45:AA46)</f>
        <v>3784992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17215842</v>
      </c>
      <c r="D5" s="6"/>
      <c r="E5" s="7">
        <v>18586333</v>
      </c>
      <c r="F5" s="8">
        <v>18586333</v>
      </c>
      <c r="G5" s="8"/>
      <c r="H5" s="8"/>
      <c r="I5" s="8">
        <v>844580</v>
      </c>
      <c r="J5" s="8">
        <v>844580</v>
      </c>
      <c r="K5" s="8">
        <v>851763</v>
      </c>
      <c r="L5" s="8">
        <v>825599</v>
      </c>
      <c r="M5" s="8">
        <v>820451</v>
      </c>
      <c r="N5" s="8">
        <v>2497813</v>
      </c>
      <c r="O5" s="8">
        <v>854212</v>
      </c>
      <c r="P5" s="8">
        <v>393804</v>
      </c>
      <c r="Q5" s="8">
        <v>761505</v>
      </c>
      <c r="R5" s="8">
        <v>2009521</v>
      </c>
      <c r="S5" s="8"/>
      <c r="T5" s="8"/>
      <c r="U5" s="8"/>
      <c r="V5" s="8"/>
      <c r="W5" s="8">
        <v>5351914</v>
      </c>
      <c r="X5" s="8">
        <v>13939749</v>
      </c>
      <c r="Y5" s="8">
        <v>-8587835</v>
      </c>
      <c r="Z5" s="2">
        <v>-61.61</v>
      </c>
      <c r="AA5" s="6">
        <v>18586333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1046465</v>
      </c>
      <c r="D9" s="6"/>
      <c r="E9" s="7">
        <v>809178</v>
      </c>
      <c r="F9" s="8">
        <v>809178</v>
      </c>
      <c r="G9" s="8">
        <v>94308</v>
      </c>
      <c r="H9" s="8"/>
      <c r="I9" s="8">
        <v>-12925</v>
      </c>
      <c r="J9" s="8">
        <v>81383</v>
      </c>
      <c r="K9" s="8">
        <v>57477</v>
      </c>
      <c r="L9" s="8">
        <v>57573</v>
      </c>
      <c r="M9" s="8">
        <v>56116</v>
      </c>
      <c r="N9" s="8">
        <v>171166</v>
      </c>
      <c r="O9" s="8">
        <v>57525</v>
      </c>
      <c r="P9" s="8">
        <v>57573</v>
      </c>
      <c r="Q9" s="8">
        <v>57381</v>
      </c>
      <c r="R9" s="8">
        <v>172479</v>
      </c>
      <c r="S9" s="8"/>
      <c r="T9" s="8"/>
      <c r="U9" s="8"/>
      <c r="V9" s="8"/>
      <c r="W9" s="8">
        <v>425028</v>
      </c>
      <c r="X9" s="8">
        <v>606879</v>
      </c>
      <c r="Y9" s="8">
        <v>-181851</v>
      </c>
      <c r="Z9" s="2">
        <v>-29.96</v>
      </c>
      <c r="AA9" s="6">
        <v>809178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924757</v>
      </c>
      <c r="D11" s="6"/>
      <c r="E11" s="7">
        <v>1045668</v>
      </c>
      <c r="F11" s="8">
        <v>1045668</v>
      </c>
      <c r="G11" s="8">
        <v>53831</v>
      </c>
      <c r="H11" s="8">
        <v>7833</v>
      </c>
      <c r="I11" s="8">
        <v>59778</v>
      </c>
      <c r="J11" s="8">
        <v>121442</v>
      </c>
      <c r="K11" s="8">
        <v>65790</v>
      </c>
      <c r="L11" s="8">
        <v>60872</v>
      </c>
      <c r="M11" s="8">
        <v>58213</v>
      </c>
      <c r="N11" s="8">
        <v>184875</v>
      </c>
      <c r="O11" s="8">
        <v>44621</v>
      </c>
      <c r="P11" s="8">
        <v>60897</v>
      </c>
      <c r="Q11" s="8">
        <v>68434</v>
      </c>
      <c r="R11" s="8">
        <v>173952</v>
      </c>
      <c r="S11" s="8"/>
      <c r="T11" s="8"/>
      <c r="U11" s="8"/>
      <c r="V11" s="8"/>
      <c r="W11" s="8">
        <v>480269</v>
      </c>
      <c r="X11" s="8">
        <v>784251</v>
      </c>
      <c r="Y11" s="8">
        <v>-303982</v>
      </c>
      <c r="Z11" s="2">
        <v>-38.76</v>
      </c>
      <c r="AA11" s="6">
        <v>1045668</v>
      </c>
    </row>
    <row r="12" spans="1:27" ht="13.5">
      <c r="A12" s="25" t="s">
        <v>37</v>
      </c>
      <c r="B12" s="29"/>
      <c r="C12" s="6">
        <v>2628951</v>
      </c>
      <c r="D12" s="6"/>
      <c r="E12" s="7">
        <v>3104396</v>
      </c>
      <c r="F12" s="8">
        <v>3104396</v>
      </c>
      <c r="G12" s="8">
        <v>231975</v>
      </c>
      <c r="H12" s="8">
        <v>236502</v>
      </c>
      <c r="I12" s="8">
        <v>176280</v>
      </c>
      <c r="J12" s="8">
        <v>644757</v>
      </c>
      <c r="K12" s="8">
        <v>628628</v>
      </c>
      <c r="L12" s="8">
        <v>187391</v>
      </c>
      <c r="M12" s="8">
        <v>154231</v>
      </c>
      <c r="N12" s="8">
        <v>970250</v>
      </c>
      <c r="O12" s="8">
        <v>210910</v>
      </c>
      <c r="P12" s="8">
        <v>123735</v>
      </c>
      <c r="Q12" s="8">
        <v>373356</v>
      </c>
      <c r="R12" s="8">
        <v>708001</v>
      </c>
      <c r="S12" s="8"/>
      <c r="T12" s="8"/>
      <c r="U12" s="8"/>
      <c r="V12" s="8"/>
      <c r="W12" s="8">
        <v>2323008</v>
      </c>
      <c r="X12" s="8">
        <v>2328300</v>
      </c>
      <c r="Y12" s="8">
        <v>-5292</v>
      </c>
      <c r="Z12" s="2">
        <v>-0.23</v>
      </c>
      <c r="AA12" s="6">
        <v>3104396</v>
      </c>
    </row>
    <row r="13" spans="1:27" ht="13.5">
      <c r="A13" s="23" t="s">
        <v>38</v>
      </c>
      <c r="B13" s="29"/>
      <c r="C13" s="6">
        <v>168567</v>
      </c>
      <c r="D13" s="6"/>
      <c r="E13" s="7">
        <v>105996</v>
      </c>
      <c r="F13" s="8">
        <v>105996</v>
      </c>
      <c r="G13" s="8">
        <v>8544</v>
      </c>
      <c r="H13" s="8"/>
      <c r="I13" s="8">
        <v>17677</v>
      </c>
      <c r="J13" s="8">
        <v>26221</v>
      </c>
      <c r="K13" s="8">
        <v>18012</v>
      </c>
      <c r="L13" s="8">
        <v>18344</v>
      </c>
      <c r="M13" s="8">
        <v>18390</v>
      </c>
      <c r="N13" s="8">
        <v>54746</v>
      </c>
      <c r="O13" s="8">
        <v>18684</v>
      </c>
      <c r="P13" s="8">
        <v>18847</v>
      </c>
      <c r="Q13" s="8">
        <v>18968</v>
      </c>
      <c r="R13" s="8">
        <v>56499</v>
      </c>
      <c r="S13" s="8"/>
      <c r="T13" s="8"/>
      <c r="U13" s="8"/>
      <c r="V13" s="8"/>
      <c r="W13" s="8">
        <v>137466</v>
      </c>
      <c r="X13" s="8">
        <v>79497</v>
      </c>
      <c r="Y13" s="8">
        <v>57969</v>
      </c>
      <c r="Z13" s="2">
        <v>72.92</v>
      </c>
      <c r="AA13" s="6">
        <v>105996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3271626</v>
      </c>
      <c r="D15" s="6"/>
      <c r="E15" s="7">
        <v>1913304</v>
      </c>
      <c r="F15" s="8">
        <v>1913304</v>
      </c>
      <c r="G15" s="8">
        <v>272560</v>
      </c>
      <c r="H15" s="8">
        <v>9300</v>
      </c>
      <c r="I15" s="8">
        <v>389699</v>
      </c>
      <c r="J15" s="8">
        <v>671559</v>
      </c>
      <c r="K15" s="8">
        <v>389679</v>
      </c>
      <c r="L15" s="8">
        <v>392732</v>
      </c>
      <c r="M15" s="8">
        <v>381755</v>
      </c>
      <c r="N15" s="8">
        <v>1164166</v>
      </c>
      <c r="O15" s="8">
        <v>380231</v>
      </c>
      <c r="P15" s="8">
        <v>-783017</v>
      </c>
      <c r="Q15" s="8">
        <v>361030</v>
      </c>
      <c r="R15" s="8">
        <v>-41756</v>
      </c>
      <c r="S15" s="8"/>
      <c r="T15" s="8"/>
      <c r="U15" s="8"/>
      <c r="V15" s="8"/>
      <c r="W15" s="8">
        <v>1793969</v>
      </c>
      <c r="X15" s="8">
        <v>1434978</v>
      </c>
      <c r="Y15" s="8">
        <v>358991</v>
      </c>
      <c r="Z15" s="2">
        <v>25.02</v>
      </c>
      <c r="AA15" s="6">
        <v>1913304</v>
      </c>
    </row>
    <row r="16" spans="1:27" ht="13.5">
      <c r="A16" s="23" t="s">
        <v>41</v>
      </c>
      <c r="B16" s="29"/>
      <c r="C16" s="6">
        <v>690286</v>
      </c>
      <c r="D16" s="6"/>
      <c r="E16" s="7">
        <v>869200</v>
      </c>
      <c r="F16" s="8">
        <v>869200</v>
      </c>
      <c r="G16" s="8">
        <v>56882</v>
      </c>
      <c r="H16" s="8">
        <v>43957</v>
      </c>
      <c r="I16" s="8">
        <v>52552</v>
      </c>
      <c r="J16" s="8">
        <v>153391</v>
      </c>
      <c r="K16" s="8">
        <v>47731</v>
      </c>
      <c r="L16" s="8">
        <v>36806</v>
      </c>
      <c r="M16" s="8">
        <v>73771</v>
      </c>
      <c r="N16" s="8">
        <v>158308</v>
      </c>
      <c r="O16" s="8">
        <v>19585</v>
      </c>
      <c r="P16" s="8">
        <v>65806</v>
      </c>
      <c r="Q16" s="8">
        <v>104580</v>
      </c>
      <c r="R16" s="8">
        <v>189971</v>
      </c>
      <c r="S16" s="8"/>
      <c r="T16" s="8"/>
      <c r="U16" s="8"/>
      <c r="V16" s="8"/>
      <c r="W16" s="8">
        <v>501670</v>
      </c>
      <c r="X16" s="8">
        <v>651897</v>
      </c>
      <c r="Y16" s="8">
        <v>-150227</v>
      </c>
      <c r="Z16" s="2">
        <v>-23.04</v>
      </c>
      <c r="AA16" s="6">
        <v>869200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71802839</v>
      </c>
      <c r="D18" s="6"/>
      <c r="E18" s="7">
        <v>77275100</v>
      </c>
      <c r="F18" s="8">
        <v>77275100</v>
      </c>
      <c r="G18" s="8">
        <v>36795605</v>
      </c>
      <c r="H18" s="8">
        <v>2329000</v>
      </c>
      <c r="I18" s="8">
        <v>-8060033</v>
      </c>
      <c r="J18" s="8">
        <v>31064572</v>
      </c>
      <c r="K18" s="8">
        <v>883011</v>
      </c>
      <c r="L18" s="8">
        <v>12506000</v>
      </c>
      <c r="M18" s="8">
        <v>10192939</v>
      </c>
      <c r="N18" s="8">
        <v>23581950</v>
      </c>
      <c r="O18" s="8">
        <v>257070</v>
      </c>
      <c r="P18" s="8">
        <v>787028</v>
      </c>
      <c r="Q18" s="8">
        <v>17432000</v>
      </c>
      <c r="R18" s="8">
        <v>18476098</v>
      </c>
      <c r="S18" s="8"/>
      <c r="T18" s="8"/>
      <c r="U18" s="8"/>
      <c r="V18" s="8"/>
      <c r="W18" s="8">
        <v>73122620</v>
      </c>
      <c r="X18" s="8">
        <v>57956328</v>
      </c>
      <c r="Y18" s="8">
        <v>15166292</v>
      </c>
      <c r="Z18" s="2">
        <v>26.17</v>
      </c>
      <c r="AA18" s="6">
        <v>77275100</v>
      </c>
    </row>
    <row r="19" spans="1:27" ht="13.5">
      <c r="A19" s="23" t="s">
        <v>44</v>
      </c>
      <c r="B19" s="29"/>
      <c r="C19" s="6">
        <v>425111</v>
      </c>
      <c r="D19" s="6"/>
      <c r="E19" s="7">
        <v>5867404</v>
      </c>
      <c r="F19" s="26">
        <v>3367404</v>
      </c>
      <c r="G19" s="26">
        <v>86080</v>
      </c>
      <c r="H19" s="26">
        <v>37320</v>
      </c>
      <c r="I19" s="26">
        <v>52533</v>
      </c>
      <c r="J19" s="26">
        <v>175933</v>
      </c>
      <c r="K19" s="26">
        <v>53526</v>
      </c>
      <c r="L19" s="26">
        <v>44726</v>
      </c>
      <c r="M19" s="26">
        <v>40218</v>
      </c>
      <c r="N19" s="26">
        <v>138470</v>
      </c>
      <c r="O19" s="26">
        <v>38845</v>
      </c>
      <c r="P19" s="26">
        <v>47231</v>
      </c>
      <c r="Q19" s="26">
        <v>34107</v>
      </c>
      <c r="R19" s="26">
        <v>120183</v>
      </c>
      <c r="S19" s="26"/>
      <c r="T19" s="26"/>
      <c r="U19" s="26"/>
      <c r="V19" s="26"/>
      <c r="W19" s="26">
        <v>434586</v>
      </c>
      <c r="X19" s="26">
        <v>3400550</v>
      </c>
      <c r="Y19" s="26">
        <v>-2965964</v>
      </c>
      <c r="Z19" s="27">
        <v>-87.22</v>
      </c>
      <c r="AA19" s="28">
        <v>3367404</v>
      </c>
    </row>
    <row r="20" spans="1:27" ht="13.5">
      <c r="A20" s="23" t="s">
        <v>45</v>
      </c>
      <c r="B20" s="29"/>
      <c r="C20" s="6">
        <v>925771</v>
      </c>
      <c r="D20" s="6"/>
      <c r="E20" s="7"/>
      <c r="F20" s="8">
        <v>1000000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400000</v>
      </c>
      <c r="Y20" s="8">
        <v>-400000</v>
      </c>
      <c r="Z20" s="2">
        <v>-100</v>
      </c>
      <c r="AA20" s="6">
        <v>1000000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99100215</v>
      </c>
      <c r="D21" s="33">
        <f t="shared" si="0"/>
        <v>0</v>
      </c>
      <c r="E21" s="34">
        <f t="shared" si="0"/>
        <v>109576579</v>
      </c>
      <c r="F21" s="35">
        <f t="shared" si="0"/>
        <v>108076579</v>
      </c>
      <c r="G21" s="35">
        <f t="shared" si="0"/>
        <v>37599785</v>
      </c>
      <c r="H21" s="35">
        <f t="shared" si="0"/>
        <v>2663912</v>
      </c>
      <c r="I21" s="35">
        <f t="shared" si="0"/>
        <v>-6479859</v>
      </c>
      <c r="J21" s="35">
        <f t="shared" si="0"/>
        <v>33783838</v>
      </c>
      <c r="K21" s="35">
        <f t="shared" si="0"/>
        <v>2995617</v>
      </c>
      <c r="L21" s="35">
        <f t="shared" si="0"/>
        <v>14130043</v>
      </c>
      <c r="M21" s="35">
        <f t="shared" si="0"/>
        <v>11796084</v>
      </c>
      <c r="N21" s="35">
        <f t="shared" si="0"/>
        <v>28921744</v>
      </c>
      <c r="O21" s="35">
        <f t="shared" si="0"/>
        <v>1881683</v>
      </c>
      <c r="P21" s="35">
        <f t="shared" si="0"/>
        <v>771904</v>
      </c>
      <c r="Q21" s="35">
        <f t="shared" si="0"/>
        <v>19211361</v>
      </c>
      <c r="R21" s="35">
        <f t="shared" si="0"/>
        <v>21864948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84570530</v>
      </c>
      <c r="X21" s="35">
        <f t="shared" si="0"/>
        <v>81582429</v>
      </c>
      <c r="Y21" s="35">
        <f t="shared" si="0"/>
        <v>2988101</v>
      </c>
      <c r="Z21" s="36">
        <f>+IF(X21&lt;&gt;0,+(Y21/X21)*100,0)</f>
        <v>3.6626771678984946</v>
      </c>
      <c r="AA21" s="33">
        <f>SUM(AA5:AA20)</f>
        <v>108076579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45971422</v>
      </c>
      <c r="D24" s="6"/>
      <c r="E24" s="7">
        <v>51287578</v>
      </c>
      <c r="F24" s="8">
        <v>49183729</v>
      </c>
      <c r="G24" s="8">
        <v>3643174</v>
      </c>
      <c r="H24" s="8">
        <v>6357699</v>
      </c>
      <c r="I24" s="8">
        <v>2280322</v>
      </c>
      <c r="J24" s="8">
        <v>12281195</v>
      </c>
      <c r="K24" s="8">
        <v>3938649</v>
      </c>
      <c r="L24" s="8">
        <v>6248033</v>
      </c>
      <c r="M24" s="8">
        <v>4130972</v>
      </c>
      <c r="N24" s="8">
        <v>14317654</v>
      </c>
      <c r="O24" s="8">
        <v>4151327</v>
      </c>
      <c r="P24" s="8">
        <v>4111822</v>
      </c>
      <c r="Q24" s="8">
        <v>4958242</v>
      </c>
      <c r="R24" s="8">
        <v>13221391</v>
      </c>
      <c r="S24" s="8"/>
      <c r="T24" s="8"/>
      <c r="U24" s="8"/>
      <c r="V24" s="8"/>
      <c r="W24" s="8">
        <v>39820240</v>
      </c>
      <c r="X24" s="8">
        <v>37622881</v>
      </c>
      <c r="Y24" s="8">
        <v>2197359</v>
      </c>
      <c r="Z24" s="2">
        <v>5.84</v>
      </c>
      <c r="AA24" s="6">
        <v>49183729</v>
      </c>
    </row>
    <row r="25" spans="1:27" ht="13.5">
      <c r="A25" s="25" t="s">
        <v>49</v>
      </c>
      <c r="B25" s="24"/>
      <c r="C25" s="6">
        <v>5764248</v>
      </c>
      <c r="D25" s="6"/>
      <c r="E25" s="7">
        <v>6624475</v>
      </c>
      <c r="F25" s="8">
        <v>5652420</v>
      </c>
      <c r="G25" s="8">
        <v>443957</v>
      </c>
      <c r="H25" s="8">
        <v>470543</v>
      </c>
      <c r="I25" s="8">
        <v>468123</v>
      </c>
      <c r="J25" s="8">
        <v>1382623</v>
      </c>
      <c r="K25" s="8">
        <v>465974</v>
      </c>
      <c r="L25" s="8">
        <v>521464</v>
      </c>
      <c r="M25" s="8">
        <v>464186</v>
      </c>
      <c r="N25" s="8">
        <v>1451624</v>
      </c>
      <c r="O25" s="8">
        <v>463001</v>
      </c>
      <c r="P25" s="8">
        <v>467303</v>
      </c>
      <c r="Q25" s="8">
        <v>466393</v>
      </c>
      <c r="R25" s="8">
        <v>1396697</v>
      </c>
      <c r="S25" s="8"/>
      <c r="T25" s="8"/>
      <c r="U25" s="8"/>
      <c r="V25" s="8"/>
      <c r="W25" s="8">
        <v>4230944</v>
      </c>
      <c r="X25" s="8">
        <v>4579556</v>
      </c>
      <c r="Y25" s="8">
        <v>-348612</v>
      </c>
      <c r="Z25" s="2">
        <v>-7.61</v>
      </c>
      <c r="AA25" s="6">
        <v>5652420</v>
      </c>
    </row>
    <row r="26" spans="1:27" ht="13.5">
      <c r="A26" s="25" t="s">
        <v>50</v>
      </c>
      <c r="B26" s="24"/>
      <c r="C26" s="6">
        <v>7692591</v>
      </c>
      <c r="D26" s="6"/>
      <c r="E26" s="7">
        <v>3759070</v>
      </c>
      <c r="F26" s="8">
        <v>3759070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2819295</v>
      </c>
      <c r="Y26" s="8">
        <v>-2819295</v>
      </c>
      <c r="Z26" s="2">
        <v>-100</v>
      </c>
      <c r="AA26" s="6">
        <v>3759070</v>
      </c>
    </row>
    <row r="27" spans="1:27" ht="13.5">
      <c r="A27" s="25" t="s">
        <v>51</v>
      </c>
      <c r="B27" s="24"/>
      <c r="C27" s="6">
        <v>19286231</v>
      </c>
      <c r="D27" s="6"/>
      <c r="E27" s="7">
        <v>18612276</v>
      </c>
      <c r="F27" s="8">
        <v>18612276</v>
      </c>
      <c r="G27" s="8"/>
      <c r="H27" s="8"/>
      <c r="I27" s="8"/>
      <c r="J27" s="8"/>
      <c r="K27" s="8"/>
      <c r="L27" s="8"/>
      <c r="M27" s="8">
        <v>10593055</v>
      </c>
      <c r="N27" s="8">
        <v>10593055</v>
      </c>
      <c r="O27" s="8"/>
      <c r="P27" s="8"/>
      <c r="Q27" s="8"/>
      <c r="R27" s="8"/>
      <c r="S27" s="8"/>
      <c r="T27" s="8"/>
      <c r="U27" s="8"/>
      <c r="V27" s="8"/>
      <c r="W27" s="8">
        <v>10593055</v>
      </c>
      <c r="X27" s="8">
        <v>13959207</v>
      </c>
      <c r="Y27" s="8">
        <v>-3366152</v>
      </c>
      <c r="Z27" s="2">
        <v>-24.11</v>
      </c>
      <c r="AA27" s="6">
        <v>18612276</v>
      </c>
    </row>
    <row r="28" spans="1:27" ht="13.5">
      <c r="A28" s="25" t="s">
        <v>52</v>
      </c>
      <c r="B28" s="24"/>
      <c r="C28" s="6">
        <v>220175</v>
      </c>
      <c r="D28" s="6"/>
      <c r="E28" s="7">
        <v>183000</v>
      </c>
      <c r="F28" s="8">
        <v>183000</v>
      </c>
      <c r="G28" s="8"/>
      <c r="H28" s="8"/>
      <c r="I28" s="8">
        <v>15189</v>
      </c>
      <c r="J28" s="8">
        <v>15189</v>
      </c>
      <c r="K28" s="8">
        <v>-6007</v>
      </c>
      <c r="L28" s="8">
        <v>4186</v>
      </c>
      <c r="M28" s="8">
        <v>4503</v>
      </c>
      <c r="N28" s="8">
        <v>2682</v>
      </c>
      <c r="O28" s="8">
        <v>4360</v>
      </c>
      <c r="P28" s="8">
        <v>3776</v>
      </c>
      <c r="Q28" s="8">
        <v>4070</v>
      </c>
      <c r="R28" s="8">
        <v>12206</v>
      </c>
      <c r="S28" s="8"/>
      <c r="T28" s="8"/>
      <c r="U28" s="8"/>
      <c r="V28" s="8"/>
      <c r="W28" s="8">
        <v>30077</v>
      </c>
      <c r="X28" s="8">
        <v>137241</v>
      </c>
      <c r="Y28" s="8">
        <v>-107164</v>
      </c>
      <c r="Z28" s="2">
        <v>-78.08</v>
      </c>
      <c r="AA28" s="6">
        <v>183000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5330435</v>
      </c>
      <c r="D30" s="6"/>
      <c r="E30" s="7">
        <v>7238624</v>
      </c>
      <c r="F30" s="8">
        <v>5184954</v>
      </c>
      <c r="G30" s="8">
        <v>58533</v>
      </c>
      <c r="H30" s="8">
        <v>379854</v>
      </c>
      <c r="I30" s="8">
        <v>382220</v>
      </c>
      <c r="J30" s="8">
        <v>820607</v>
      </c>
      <c r="K30" s="8">
        <v>391611</v>
      </c>
      <c r="L30" s="8">
        <v>530459</v>
      </c>
      <c r="M30" s="8">
        <v>232262</v>
      </c>
      <c r="N30" s="8">
        <v>1154332</v>
      </c>
      <c r="O30" s="8">
        <v>542688</v>
      </c>
      <c r="P30" s="8">
        <v>360463</v>
      </c>
      <c r="Q30" s="8">
        <v>415962</v>
      </c>
      <c r="R30" s="8">
        <v>1319113</v>
      </c>
      <c r="S30" s="8"/>
      <c r="T30" s="8"/>
      <c r="U30" s="8"/>
      <c r="V30" s="8"/>
      <c r="W30" s="8">
        <v>3294052</v>
      </c>
      <c r="X30" s="8">
        <v>4618065</v>
      </c>
      <c r="Y30" s="8">
        <v>-1324013</v>
      </c>
      <c r="Z30" s="2">
        <v>-28.67</v>
      </c>
      <c r="AA30" s="6">
        <v>5184954</v>
      </c>
    </row>
    <row r="31" spans="1:27" ht="13.5">
      <c r="A31" s="25" t="s">
        <v>55</v>
      </c>
      <c r="B31" s="24"/>
      <c r="C31" s="6">
        <v>18865319</v>
      </c>
      <c r="D31" s="6"/>
      <c r="E31" s="7">
        <v>20135008</v>
      </c>
      <c r="F31" s="8">
        <v>25753718</v>
      </c>
      <c r="G31" s="8">
        <v>1365543</v>
      </c>
      <c r="H31" s="8">
        <v>1910660</v>
      </c>
      <c r="I31" s="8">
        <v>1956372</v>
      </c>
      <c r="J31" s="8">
        <v>5232575</v>
      </c>
      <c r="K31" s="8">
        <v>1642948</v>
      </c>
      <c r="L31" s="8">
        <v>1888519</v>
      </c>
      <c r="M31" s="8">
        <v>4217442</v>
      </c>
      <c r="N31" s="8">
        <v>7748909</v>
      </c>
      <c r="O31" s="8">
        <v>1265886</v>
      </c>
      <c r="P31" s="8">
        <v>2971100</v>
      </c>
      <c r="Q31" s="8">
        <v>1234055</v>
      </c>
      <c r="R31" s="8">
        <v>5471041</v>
      </c>
      <c r="S31" s="8"/>
      <c r="T31" s="8"/>
      <c r="U31" s="8"/>
      <c r="V31" s="8"/>
      <c r="W31" s="8">
        <v>18452525</v>
      </c>
      <c r="X31" s="8">
        <v>17346747</v>
      </c>
      <c r="Y31" s="8">
        <v>1105778</v>
      </c>
      <c r="Z31" s="2">
        <v>6.37</v>
      </c>
      <c r="AA31" s="6">
        <v>25753718</v>
      </c>
    </row>
    <row r="32" spans="1:27" ht="13.5">
      <c r="A32" s="25" t="s">
        <v>43</v>
      </c>
      <c r="B32" s="24"/>
      <c r="C32" s="6">
        <v>1514999</v>
      </c>
      <c r="D32" s="6"/>
      <c r="E32" s="7">
        <v>954000</v>
      </c>
      <c r="F32" s="8">
        <v>954000</v>
      </c>
      <c r="G32" s="8">
        <v>65712</v>
      </c>
      <c r="H32" s="8">
        <v>72610</v>
      </c>
      <c r="I32" s="8">
        <v>72598</v>
      </c>
      <c r="J32" s="8">
        <v>210920</v>
      </c>
      <c r="K32" s="8"/>
      <c r="L32" s="8">
        <v>141646</v>
      </c>
      <c r="M32" s="8">
        <v>69003</v>
      </c>
      <c r="N32" s="8">
        <v>210649</v>
      </c>
      <c r="O32" s="8">
        <v>67414</v>
      </c>
      <c r="P32" s="8">
        <v>69150</v>
      </c>
      <c r="Q32" s="8"/>
      <c r="R32" s="8">
        <v>136564</v>
      </c>
      <c r="S32" s="8"/>
      <c r="T32" s="8"/>
      <c r="U32" s="8"/>
      <c r="V32" s="8"/>
      <c r="W32" s="8">
        <v>558133</v>
      </c>
      <c r="X32" s="8">
        <v>715500</v>
      </c>
      <c r="Y32" s="8">
        <v>-157367</v>
      </c>
      <c r="Z32" s="2">
        <v>-21.99</v>
      </c>
      <c r="AA32" s="6">
        <v>954000</v>
      </c>
    </row>
    <row r="33" spans="1:27" ht="13.5">
      <c r="A33" s="25" t="s">
        <v>56</v>
      </c>
      <c r="B33" s="24"/>
      <c r="C33" s="6">
        <v>10797080</v>
      </c>
      <c r="D33" s="6"/>
      <c r="E33" s="7">
        <v>11331611</v>
      </c>
      <c r="F33" s="8">
        <v>13304809</v>
      </c>
      <c r="G33" s="8">
        <v>6490237</v>
      </c>
      <c r="H33" s="8">
        <v>1054824</v>
      </c>
      <c r="I33" s="8">
        <v>-2530547</v>
      </c>
      <c r="J33" s="8">
        <v>5014514</v>
      </c>
      <c r="K33" s="8">
        <v>3091993</v>
      </c>
      <c r="L33" s="8">
        <v>1277127</v>
      </c>
      <c r="M33" s="8">
        <v>-3305777</v>
      </c>
      <c r="N33" s="8">
        <v>1063343</v>
      </c>
      <c r="O33" s="8">
        <v>1356311</v>
      </c>
      <c r="P33" s="8">
        <v>585946</v>
      </c>
      <c r="Q33" s="8">
        <v>3193341</v>
      </c>
      <c r="R33" s="8">
        <v>5135598</v>
      </c>
      <c r="S33" s="8"/>
      <c r="T33" s="8"/>
      <c r="U33" s="8"/>
      <c r="V33" s="8"/>
      <c r="W33" s="8">
        <v>11213455</v>
      </c>
      <c r="X33" s="8">
        <v>9280789</v>
      </c>
      <c r="Y33" s="8">
        <v>1932666</v>
      </c>
      <c r="Z33" s="2">
        <v>20.82</v>
      </c>
      <c r="AA33" s="6">
        <v>13304809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115442500</v>
      </c>
      <c r="D35" s="33">
        <f>SUM(D24:D34)</f>
        <v>0</v>
      </c>
      <c r="E35" s="34">
        <f t="shared" si="1"/>
        <v>120125642</v>
      </c>
      <c r="F35" s="35">
        <f t="shared" si="1"/>
        <v>122587976</v>
      </c>
      <c r="G35" s="35">
        <f t="shared" si="1"/>
        <v>12067156</v>
      </c>
      <c r="H35" s="35">
        <f t="shared" si="1"/>
        <v>10246190</v>
      </c>
      <c r="I35" s="35">
        <f t="shared" si="1"/>
        <v>2644277</v>
      </c>
      <c r="J35" s="35">
        <f t="shared" si="1"/>
        <v>24957623</v>
      </c>
      <c r="K35" s="35">
        <f t="shared" si="1"/>
        <v>9525168</v>
      </c>
      <c r="L35" s="35">
        <f t="shared" si="1"/>
        <v>10611434</v>
      </c>
      <c r="M35" s="35">
        <f t="shared" si="1"/>
        <v>16405646</v>
      </c>
      <c r="N35" s="35">
        <f t="shared" si="1"/>
        <v>36542248</v>
      </c>
      <c r="O35" s="35">
        <f t="shared" si="1"/>
        <v>7850987</v>
      </c>
      <c r="P35" s="35">
        <f t="shared" si="1"/>
        <v>8569560</v>
      </c>
      <c r="Q35" s="35">
        <f t="shared" si="1"/>
        <v>10272063</v>
      </c>
      <c r="R35" s="35">
        <f t="shared" si="1"/>
        <v>26692610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88192481</v>
      </c>
      <c r="X35" s="35">
        <f t="shared" si="1"/>
        <v>91079281</v>
      </c>
      <c r="Y35" s="35">
        <f t="shared" si="1"/>
        <v>-2886800</v>
      </c>
      <c r="Z35" s="36">
        <f>+IF(X35&lt;&gt;0,+(Y35/X35)*100,0)</f>
        <v>-3.169546320858638</v>
      </c>
      <c r="AA35" s="33">
        <f>SUM(AA24:AA34)</f>
        <v>122587976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-16342285</v>
      </c>
      <c r="D37" s="46">
        <f>+D21-D35</f>
        <v>0</v>
      </c>
      <c r="E37" s="47">
        <f t="shared" si="2"/>
        <v>-10549063</v>
      </c>
      <c r="F37" s="48">
        <f t="shared" si="2"/>
        <v>-14511397</v>
      </c>
      <c r="G37" s="48">
        <f t="shared" si="2"/>
        <v>25532629</v>
      </c>
      <c r="H37" s="48">
        <f t="shared" si="2"/>
        <v>-7582278</v>
      </c>
      <c r="I37" s="48">
        <f t="shared" si="2"/>
        <v>-9124136</v>
      </c>
      <c r="J37" s="48">
        <f t="shared" si="2"/>
        <v>8826215</v>
      </c>
      <c r="K37" s="48">
        <f t="shared" si="2"/>
        <v>-6529551</v>
      </c>
      <c r="L37" s="48">
        <f t="shared" si="2"/>
        <v>3518609</v>
      </c>
      <c r="M37" s="48">
        <f t="shared" si="2"/>
        <v>-4609562</v>
      </c>
      <c r="N37" s="48">
        <f t="shared" si="2"/>
        <v>-7620504</v>
      </c>
      <c r="O37" s="48">
        <f t="shared" si="2"/>
        <v>-5969304</v>
      </c>
      <c r="P37" s="48">
        <f t="shared" si="2"/>
        <v>-7797656</v>
      </c>
      <c r="Q37" s="48">
        <f t="shared" si="2"/>
        <v>8939298</v>
      </c>
      <c r="R37" s="48">
        <f t="shared" si="2"/>
        <v>-4827662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-3621951</v>
      </c>
      <c r="X37" s="48">
        <f>IF(F21=F35,0,X21-X35)</f>
        <v>-9496852</v>
      </c>
      <c r="Y37" s="48">
        <f t="shared" si="2"/>
        <v>5874901</v>
      </c>
      <c r="Z37" s="49">
        <f>+IF(X37&lt;&gt;0,+(Y37/X37)*100,0)</f>
        <v>-61.8615621260603</v>
      </c>
      <c r="AA37" s="46">
        <f>+AA21-AA35</f>
        <v>-14511397</v>
      </c>
    </row>
    <row r="38" spans="1:27" ht="22.5" customHeight="1">
      <c r="A38" s="50" t="s">
        <v>60</v>
      </c>
      <c r="B38" s="29"/>
      <c r="C38" s="6">
        <v>17241550</v>
      </c>
      <c r="D38" s="6"/>
      <c r="E38" s="7">
        <v>19844904</v>
      </c>
      <c r="F38" s="8">
        <v>29844904</v>
      </c>
      <c r="G38" s="8"/>
      <c r="H38" s="8"/>
      <c r="I38" s="8">
        <v>13054322</v>
      </c>
      <c r="J38" s="8">
        <v>13054322</v>
      </c>
      <c r="K38" s="8"/>
      <c r="L38" s="8">
        <v>-7655000</v>
      </c>
      <c r="M38" s="8">
        <v>1988270</v>
      </c>
      <c r="N38" s="8">
        <v>-5666730</v>
      </c>
      <c r="O38" s="8"/>
      <c r="P38" s="8"/>
      <c r="Q38" s="8">
        <v>7042000</v>
      </c>
      <c r="R38" s="8">
        <v>7042000</v>
      </c>
      <c r="S38" s="8"/>
      <c r="T38" s="8"/>
      <c r="U38" s="8"/>
      <c r="V38" s="8"/>
      <c r="W38" s="8">
        <v>14429592</v>
      </c>
      <c r="X38" s="8">
        <v>18883678</v>
      </c>
      <c r="Y38" s="8">
        <v>-4454086</v>
      </c>
      <c r="Z38" s="2">
        <v>-23.59</v>
      </c>
      <c r="AA38" s="6">
        <v>29844904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17009</v>
      </c>
      <c r="D40" s="51"/>
      <c r="E40" s="7">
        <v>27048</v>
      </c>
      <c r="F40" s="8">
        <v>27048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20286</v>
      </c>
      <c r="Y40" s="52">
        <v>-20286</v>
      </c>
      <c r="Z40" s="53">
        <v>-100</v>
      </c>
      <c r="AA40" s="54">
        <v>27048</v>
      </c>
    </row>
    <row r="41" spans="1:27" ht="24.75" customHeight="1">
      <c r="A41" s="55" t="s">
        <v>63</v>
      </c>
      <c r="B41" s="29"/>
      <c r="C41" s="56">
        <f aca="true" t="shared" si="3" ref="C41:Y41">SUM(C37:C40)</f>
        <v>916274</v>
      </c>
      <c r="D41" s="56">
        <f>SUM(D37:D40)</f>
        <v>0</v>
      </c>
      <c r="E41" s="57">
        <f t="shared" si="3"/>
        <v>9322889</v>
      </c>
      <c r="F41" s="58">
        <f t="shared" si="3"/>
        <v>15360555</v>
      </c>
      <c r="G41" s="58">
        <f t="shared" si="3"/>
        <v>25532629</v>
      </c>
      <c r="H41" s="58">
        <f t="shared" si="3"/>
        <v>-7582278</v>
      </c>
      <c r="I41" s="58">
        <f t="shared" si="3"/>
        <v>3930186</v>
      </c>
      <c r="J41" s="58">
        <f t="shared" si="3"/>
        <v>21880537</v>
      </c>
      <c r="K41" s="58">
        <f t="shared" si="3"/>
        <v>-6529551</v>
      </c>
      <c r="L41" s="58">
        <f t="shared" si="3"/>
        <v>-4136391</v>
      </c>
      <c r="M41" s="58">
        <f t="shared" si="3"/>
        <v>-2621292</v>
      </c>
      <c r="N41" s="58">
        <f t="shared" si="3"/>
        <v>-13287234</v>
      </c>
      <c r="O41" s="58">
        <f t="shared" si="3"/>
        <v>-5969304</v>
      </c>
      <c r="P41" s="58">
        <f t="shared" si="3"/>
        <v>-7797656</v>
      </c>
      <c r="Q41" s="58">
        <f t="shared" si="3"/>
        <v>15981298</v>
      </c>
      <c r="R41" s="58">
        <f t="shared" si="3"/>
        <v>2214338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10807641</v>
      </c>
      <c r="X41" s="58">
        <f t="shared" si="3"/>
        <v>9407112</v>
      </c>
      <c r="Y41" s="58">
        <f t="shared" si="3"/>
        <v>1400529</v>
      </c>
      <c r="Z41" s="59">
        <f>+IF(X41&lt;&gt;0,+(Y41/X41)*100,0)</f>
        <v>14.887980498159264</v>
      </c>
      <c r="AA41" s="56">
        <f>SUM(AA37:AA40)</f>
        <v>15360555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916274</v>
      </c>
      <c r="D43" s="64">
        <f>+D41-D42</f>
        <v>0</v>
      </c>
      <c r="E43" s="65">
        <f t="shared" si="4"/>
        <v>9322889</v>
      </c>
      <c r="F43" s="66">
        <f t="shared" si="4"/>
        <v>15360555</v>
      </c>
      <c r="G43" s="66">
        <f t="shared" si="4"/>
        <v>25532629</v>
      </c>
      <c r="H43" s="66">
        <f t="shared" si="4"/>
        <v>-7582278</v>
      </c>
      <c r="I43" s="66">
        <f t="shared" si="4"/>
        <v>3930186</v>
      </c>
      <c r="J43" s="66">
        <f t="shared" si="4"/>
        <v>21880537</v>
      </c>
      <c r="K43" s="66">
        <f t="shared" si="4"/>
        <v>-6529551</v>
      </c>
      <c r="L43" s="66">
        <f t="shared" si="4"/>
        <v>-4136391</v>
      </c>
      <c r="M43" s="66">
        <f t="shared" si="4"/>
        <v>-2621292</v>
      </c>
      <c r="N43" s="66">
        <f t="shared" si="4"/>
        <v>-13287234</v>
      </c>
      <c r="O43" s="66">
        <f t="shared" si="4"/>
        <v>-5969304</v>
      </c>
      <c r="P43" s="66">
        <f t="shared" si="4"/>
        <v>-7797656</v>
      </c>
      <c r="Q43" s="66">
        <f t="shared" si="4"/>
        <v>15981298</v>
      </c>
      <c r="R43" s="66">
        <f t="shared" si="4"/>
        <v>2214338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10807641</v>
      </c>
      <c r="X43" s="66">
        <f t="shared" si="4"/>
        <v>9407112</v>
      </c>
      <c r="Y43" s="66">
        <f t="shared" si="4"/>
        <v>1400529</v>
      </c>
      <c r="Z43" s="67">
        <f>+IF(X43&lt;&gt;0,+(Y43/X43)*100,0)</f>
        <v>14.887980498159264</v>
      </c>
      <c r="AA43" s="64">
        <f>+AA41-AA42</f>
        <v>15360555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916274</v>
      </c>
      <c r="D45" s="56">
        <f>SUM(D43:D44)</f>
        <v>0</v>
      </c>
      <c r="E45" s="57">
        <f t="shared" si="5"/>
        <v>9322889</v>
      </c>
      <c r="F45" s="58">
        <f t="shared" si="5"/>
        <v>15360555</v>
      </c>
      <c r="G45" s="58">
        <f t="shared" si="5"/>
        <v>25532629</v>
      </c>
      <c r="H45" s="58">
        <f t="shared" si="5"/>
        <v>-7582278</v>
      </c>
      <c r="I45" s="58">
        <f t="shared" si="5"/>
        <v>3930186</v>
      </c>
      <c r="J45" s="58">
        <f t="shared" si="5"/>
        <v>21880537</v>
      </c>
      <c r="K45" s="58">
        <f t="shared" si="5"/>
        <v>-6529551</v>
      </c>
      <c r="L45" s="58">
        <f t="shared" si="5"/>
        <v>-4136391</v>
      </c>
      <c r="M45" s="58">
        <f t="shared" si="5"/>
        <v>-2621292</v>
      </c>
      <c r="N45" s="58">
        <f t="shared" si="5"/>
        <v>-13287234</v>
      </c>
      <c r="O45" s="58">
        <f t="shared" si="5"/>
        <v>-5969304</v>
      </c>
      <c r="P45" s="58">
        <f t="shared" si="5"/>
        <v>-7797656</v>
      </c>
      <c r="Q45" s="58">
        <f t="shared" si="5"/>
        <v>15981298</v>
      </c>
      <c r="R45" s="58">
        <f t="shared" si="5"/>
        <v>2214338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10807641</v>
      </c>
      <c r="X45" s="58">
        <f t="shared" si="5"/>
        <v>9407112</v>
      </c>
      <c r="Y45" s="58">
        <f t="shared" si="5"/>
        <v>1400529</v>
      </c>
      <c r="Z45" s="59">
        <f>+IF(X45&lt;&gt;0,+(Y45/X45)*100,0)</f>
        <v>14.887980498159264</v>
      </c>
      <c r="AA45" s="56">
        <f>SUM(AA43:AA44)</f>
        <v>15360555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916274</v>
      </c>
      <c r="D47" s="71">
        <f>SUM(D45:D46)</f>
        <v>0</v>
      </c>
      <c r="E47" s="72">
        <f t="shared" si="6"/>
        <v>9322889</v>
      </c>
      <c r="F47" s="73">
        <f t="shared" si="6"/>
        <v>15360555</v>
      </c>
      <c r="G47" s="73">
        <f t="shared" si="6"/>
        <v>25532629</v>
      </c>
      <c r="H47" s="74">
        <f t="shared" si="6"/>
        <v>-7582278</v>
      </c>
      <c r="I47" s="74">
        <f t="shared" si="6"/>
        <v>3930186</v>
      </c>
      <c r="J47" s="74">
        <f t="shared" si="6"/>
        <v>21880537</v>
      </c>
      <c r="K47" s="74">
        <f t="shared" si="6"/>
        <v>-6529551</v>
      </c>
      <c r="L47" s="74">
        <f t="shared" si="6"/>
        <v>-4136391</v>
      </c>
      <c r="M47" s="73">
        <f t="shared" si="6"/>
        <v>-2621292</v>
      </c>
      <c r="N47" s="73">
        <f t="shared" si="6"/>
        <v>-13287234</v>
      </c>
      <c r="O47" s="74">
        <f t="shared" si="6"/>
        <v>-5969304</v>
      </c>
      <c r="P47" s="74">
        <f t="shared" si="6"/>
        <v>-7797656</v>
      </c>
      <c r="Q47" s="74">
        <f t="shared" si="6"/>
        <v>15981298</v>
      </c>
      <c r="R47" s="74">
        <f t="shared" si="6"/>
        <v>2214338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10807641</v>
      </c>
      <c r="X47" s="74">
        <f t="shared" si="6"/>
        <v>9407112</v>
      </c>
      <c r="Y47" s="74">
        <f t="shared" si="6"/>
        <v>1400529</v>
      </c>
      <c r="Z47" s="75">
        <f>+IF(X47&lt;&gt;0,+(Y47/X47)*100,0)</f>
        <v>14.887980498159264</v>
      </c>
      <c r="AA47" s="76">
        <f>SUM(AA45:AA46)</f>
        <v>15360555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16110065</v>
      </c>
      <c r="D7" s="6"/>
      <c r="E7" s="7">
        <v>339734353</v>
      </c>
      <c r="F7" s="8">
        <v>343725162</v>
      </c>
      <c r="G7" s="8">
        <v>22202128</v>
      </c>
      <c r="H7" s="8">
        <v>22366276</v>
      </c>
      <c r="I7" s="8">
        <v>66005492</v>
      </c>
      <c r="J7" s="8">
        <v>110573896</v>
      </c>
      <c r="K7" s="8">
        <v>24619809</v>
      </c>
      <c r="L7" s="8">
        <v>21126764</v>
      </c>
      <c r="M7" s="8">
        <v>132247122</v>
      </c>
      <c r="N7" s="8">
        <v>177993695</v>
      </c>
      <c r="O7" s="8">
        <v>23592988</v>
      </c>
      <c r="P7" s="8">
        <v>22367340</v>
      </c>
      <c r="Q7" s="8">
        <v>22367340</v>
      </c>
      <c r="R7" s="8">
        <v>68327668</v>
      </c>
      <c r="S7" s="8"/>
      <c r="T7" s="8"/>
      <c r="U7" s="8"/>
      <c r="V7" s="8"/>
      <c r="W7" s="8">
        <v>356895259</v>
      </c>
      <c r="X7" s="8">
        <v>257793873</v>
      </c>
      <c r="Y7" s="8">
        <v>99101386</v>
      </c>
      <c r="Z7" s="2">
        <v>38.44</v>
      </c>
      <c r="AA7" s="6">
        <v>343725162</v>
      </c>
    </row>
    <row r="8" spans="1:27" ht="13.5">
      <c r="A8" s="25" t="s">
        <v>34</v>
      </c>
      <c r="B8" s="24"/>
      <c r="C8" s="6">
        <v>2305122</v>
      </c>
      <c r="D8" s="6"/>
      <c r="E8" s="7">
        <v>32493435</v>
      </c>
      <c r="F8" s="8">
        <v>26266723</v>
      </c>
      <c r="G8" s="8">
        <v>2599783</v>
      </c>
      <c r="H8" s="8">
        <v>2781413</v>
      </c>
      <c r="I8" s="8">
        <v>7436452</v>
      </c>
      <c r="J8" s="8">
        <v>12817648</v>
      </c>
      <c r="K8" s="8">
        <v>2487543</v>
      </c>
      <c r="L8" s="8">
        <v>2161619</v>
      </c>
      <c r="M8" s="8">
        <v>14557958</v>
      </c>
      <c r="N8" s="8">
        <v>19207120</v>
      </c>
      <c r="O8" s="8">
        <v>2061346</v>
      </c>
      <c r="P8" s="8">
        <v>2369232</v>
      </c>
      <c r="Q8" s="8">
        <v>2369232</v>
      </c>
      <c r="R8" s="8">
        <v>6799810</v>
      </c>
      <c r="S8" s="8"/>
      <c r="T8" s="8"/>
      <c r="U8" s="8"/>
      <c r="V8" s="8"/>
      <c r="W8" s="8">
        <v>38824578</v>
      </c>
      <c r="X8" s="8">
        <v>19700041</v>
      </c>
      <c r="Y8" s="8">
        <v>19124537</v>
      </c>
      <c r="Z8" s="2">
        <v>97.08</v>
      </c>
      <c r="AA8" s="6">
        <v>26266723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7876</v>
      </c>
      <c r="D11" s="6"/>
      <c r="E11" s="7">
        <v>200000</v>
      </c>
      <c r="F11" s="8">
        <v>158250</v>
      </c>
      <c r="G11" s="8">
        <v>2790</v>
      </c>
      <c r="H11" s="8">
        <v>2785</v>
      </c>
      <c r="I11" s="8">
        <v>8360</v>
      </c>
      <c r="J11" s="8">
        <v>13935</v>
      </c>
      <c r="K11" s="8">
        <v>2785</v>
      </c>
      <c r="L11" s="8">
        <v>5</v>
      </c>
      <c r="M11" s="8">
        <v>11155</v>
      </c>
      <c r="N11" s="8">
        <v>13945</v>
      </c>
      <c r="O11" s="8">
        <v>5</v>
      </c>
      <c r="P11" s="8">
        <v>5</v>
      </c>
      <c r="Q11" s="8">
        <v>5</v>
      </c>
      <c r="R11" s="8">
        <v>15</v>
      </c>
      <c r="S11" s="8"/>
      <c r="T11" s="8"/>
      <c r="U11" s="8"/>
      <c r="V11" s="8"/>
      <c r="W11" s="8">
        <v>27895</v>
      </c>
      <c r="X11" s="8">
        <v>118686</v>
      </c>
      <c r="Y11" s="8">
        <v>-90791</v>
      </c>
      <c r="Z11" s="2">
        <v>-76.5</v>
      </c>
      <c r="AA11" s="6">
        <v>158250</v>
      </c>
    </row>
    <row r="12" spans="1:27" ht="13.5">
      <c r="A12" s="25" t="s">
        <v>37</v>
      </c>
      <c r="B12" s="29"/>
      <c r="C12" s="6">
        <v>7822018</v>
      </c>
      <c r="D12" s="6"/>
      <c r="E12" s="7">
        <v>500000</v>
      </c>
      <c r="F12" s="8"/>
      <c r="G12" s="8">
        <v>25479</v>
      </c>
      <c r="H12" s="8">
        <v>25479</v>
      </c>
      <c r="I12" s="8">
        <v>-224384</v>
      </c>
      <c r="J12" s="8">
        <v>-173426</v>
      </c>
      <c r="K12" s="8">
        <v>25479</v>
      </c>
      <c r="L12" s="8">
        <v>24658</v>
      </c>
      <c r="M12" s="8">
        <v>-148767</v>
      </c>
      <c r="N12" s="8">
        <v>-98630</v>
      </c>
      <c r="O12" s="8">
        <v>25479</v>
      </c>
      <c r="P12" s="8">
        <v>23836</v>
      </c>
      <c r="Q12" s="8">
        <v>23836</v>
      </c>
      <c r="R12" s="8">
        <v>73151</v>
      </c>
      <c r="S12" s="8"/>
      <c r="T12" s="8"/>
      <c r="U12" s="8"/>
      <c r="V12" s="8"/>
      <c r="W12" s="8">
        <v>-198905</v>
      </c>
      <c r="X12" s="8"/>
      <c r="Y12" s="8">
        <v>-198905</v>
      </c>
      <c r="Z12" s="2"/>
      <c r="AA12" s="6"/>
    </row>
    <row r="13" spans="1:27" ht="13.5">
      <c r="A13" s="23" t="s">
        <v>38</v>
      </c>
      <c r="B13" s="29"/>
      <c r="C13" s="6">
        <v>3904983</v>
      </c>
      <c r="D13" s="6"/>
      <c r="E13" s="7">
        <v>5290500</v>
      </c>
      <c r="F13" s="8">
        <v>10580000</v>
      </c>
      <c r="G13" s="8">
        <v>3904319</v>
      </c>
      <c r="H13" s="8">
        <v>3831510</v>
      </c>
      <c r="I13" s="8">
        <v>11626625</v>
      </c>
      <c r="J13" s="8">
        <v>19362454</v>
      </c>
      <c r="K13" s="8">
        <v>4086807</v>
      </c>
      <c r="L13" s="8">
        <v>4209135</v>
      </c>
      <c r="M13" s="8">
        <v>24108252</v>
      </c>
      <c r="N13" s="8">
        <v>32404194</v>
      </c>
      <c r="O13" s="8">
        <v>3946006</v>
      </c>
      <c r="P13" s="8">
        <v>3958901</v>
      </c>
      <c r="Q13" s="8">
        <v>3958901</v>
      </c>
      <c r="R13" s="8">
        <v>11863808</v>
      </c>
      <c r="S13" s="8"/>
      <c r="T13" s="8"/>
      <c r="U13" s="8"/>
      <c r="V13" s="8"/>
      <c r="W13" s="8">
        <v>63630456</v>
      </c>
      <c r="X13" s="8">
        <v>7934999</v>
      </c>
      <c r="Y13" s="8">
        <v>55695457</v>
      </c>
      <c r="Z13" s="2">
        <v>701.9</v>
      </c>
      <c r="AA13" s="6">
        <v>10580000</v>
      </c>
    </row>
    <row r="14" spans="1:27" ht="13.5">
      <c r="A14" s="23" t="s">
        <v>39</v>
      </c>
      <c r="B14" s="29"/>
      <c r="C14" s="6"/>
      <c r="D14" s="6"/>
      <c r="E14" s="7"/>
      <c r="F14" s="8">
        <v>2645000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1983749</v>
      </c>
      <c r="Y14" s="8">
        <v>-1983749</v>
      </c>
      <c r="Z14" s="2">
        <v>-100</v>
      </c>
      <c r="AA14" s="6">
        <v>2645000</v>
      </c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>
        <v>472751</v>
      </c>
      <c r="J15" s="8">
        <v>472751</v>
      </c>
      <c r="K15" s="8"/>
      <c r="L15" s="8"/>
      <c r="M15" s="8">
        <v>472751</v>
      </c>
      <c r="N15" s="8">
        <v>472751</v>
      </c>
      <c r="O15" s="8">
        <v>515</v>
      </c>
      <c r="P15" s="8"/>
      <c r="Q15" s="8"/>
      <c r="R15" s="8">
        <v>515</v>
      </c>
      <c r="S15" s="8"/>
      <c r="T15" s="8"/>
      <c r="U15" s="8"/>
      <c r="V15" s="8"/>
      <c r="W15" s="8">
        <v>946017</v>
      </c>
      <c r="X15" s="8"/>
      <c r="Y15" s="8">
        <v>946017</v>
      </c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-1398271</v>
      </c>
      <c r="D18" s="6"/>
      <c r="E18" s="7">
        <v>292655790</v>
      </c>
      <c r="F18" s="8">
        <v>269946136</v>
      </c>
      <c r="G18" s="8">
        <v>215433000</v>
      </c>
      <c r="H18" s="8"/>
      <c r="I18" s="8">
        <v>217140432</v>
      </c>
      <c r="J18" s="8">
        <v>432573432</v>
      </c>
      <c r="K18" s="8">
        <v>1045090</v>
      </c>
      <c r="L18" s="8">
        <v>10000</v>
      </c>
      <c r="M18" s="8">
        <v>220352000</v>
      </c>
      <c r="N18" s="8">
        <v>221407090</v>
      </c>
      <c r="O18" s="8">
        <v>177082</v>
      </c>
      <c r="P18" s="8"/>
      <c r="Q18" s="8"/>
      <c r="R18" s="8">
        <v>177082</v>
      </c>
      <c r="S18" s="8"/>
      <c r="T18" s="8"/>
      <c r="U18" s="8"/>
      <c r="V18" s="8"/>
      <c r="W18" s="8">
        <v>654157604</v>
      </c>
      <c r="X18" s="8">
        <v>202459600</v>
      </c>
      <c r="Y18" s="8">
        <v>451698004</v>
      </c>
      <c r="Z18" s="2">
        <v>223.11</v>
      </c>
      <c r="AA18" s="6">
        <v>269946136</v>
      </c>
    </row>
    <row r="19" spans="1:27" ht="13.5">
      <c r="A19" s="23" t="s">
        <v>44</v>
      </c>
      <c r="B19" s="29"/>
      <c r="C19" s="6">
        <v>6366385</v>
      </c>
      <c r="D19" s="6"/>
      <c r="E19" s="7">
        <v>265762000</v>
      </c>
      <c r="F19" s="26">
        <v>259125740</v>
      </c>
      <c r="G19" s="26">
        <v>978063</v>
      </c>
      <c r="H19" s="26">
        <v>7083</v>
      </c>
      <c r="I19" s="26">
        <v>985406</v>
      </c>
      <c r="J19" s="26">
        <v>1970552</v>
      </c>
      <c r="K19" s="26">
        <v>1304</v>
      </c>
      <c r="L19" s="26">
        <v>839182</v>
      </c>
      <c r="M19" s="26">
        <v>1825892</v>
      </c>
      <c r="N19" s="26">
        <v>2666378</v>
      </c>
      <c r="O19" s="26">
        <v>913</v>
      </c>
      <c r="P19" s="26"/>
      <c r="Q19" s="26"/>
      <c r="R19" s="26">
        <v>913</v>
      </c>
      <c r="S19" s="26"/>
      <c r="T19" s="26"/>
      <c r="U19" s="26"/>
      <c r="V19" s="26"/>
      <c r="W19" s="26">
        <v>4637843</v>
      </c>
      <c r="X19" s="26">
        <v>194344304</v>
      </c>
      <c r="Y19" s="26">
        <v>-189706461</v>
      </c>
      <c r="Z19" s="27">
        <v>-97.61</v>
      </c>
      <c r="AA19" s="28">
        <v>259125740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35118178</v>
      </c>
      <c r="D21" s="33">
        <f t="shared" si="0"/>
        <v>0</v>
      </c>
      <c r="E21" s="34">
        <f t="shared" si="0"/>
        <v>936636078</v>
      </c>
      <c r="F21" s="35">
        <f t="shared" si="0"/>
        <v>912447011</v>
      </c>
      <c r="G21" s="35">
        <f t="shared" si="0"/>
        <v>245145562</v>
      </c>
      <c r="H21" s="35">
        <f t="shared" si="0"/>
        <v>29014546</v>
      </c>
      <c r="I21" s="35">
        <f t="shared" si="0"/>
        <v>303451134</v>
      </c>
      <c r="J21" s="35">
        <f t="shared" si="0"/>
        <v>577611242</v>
      </c>
      <c r="K21" s="35">
        <f t="shared" si="0"/>
        <v>32268817</v>
      </c>
      <c r="L21" s="35">
        <f t="shared" si="0"/>
        <v>28371363</v>
      </c>
      <c r="M21" s="35">
        <f t="shared" si="0"/>
        <v>393426363</v>
      </c>
      <c r="N21" s="35">
        <f t="shared" si="0"/>
        <v>454066543</v>
      </c>
      <c r="O21" s="35">
        <f t="shared" si="0"/>
        <v>29804334</v>
      </c>
      <c r="P21" s="35">
        <f t="shared" si="0"/>
        <v>28719314</v>
      </c>
      <c r="Q21" s="35">
        <f t="shared" si="0"/>
        <v>28719314</v>
      </c>
      <c r="R21" s="35">
        <f t="shared" si="0"/>
        <v>87242962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1118920747</v>
      </c>
      <c r="X21" s="35">
        <f t="shared" si="0"/>
        <v>684335252</v>
      </c>
      <c r="Y21" s="35">
        <f t="shared" si="0"/>
        <v>434585495</v>
      </c>
      <c r="Z21" s="36">
        <f>+IF(X21&lt;&gt;0,+(Y21/X21)*100,0)</f>
        <v>63.504765205344114</v>
      </c>
      <c r="AA21" s="33">
        <f>SUM(AA5:AA20)</f>
        <v>912447011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32622767</v>
      </c>
      <c r="D24" s="6"/>
      <c r="E24" s="7">
        <v>283676829</v>
      </c>
      <c r="F24" s="8">
        <v>251629137</v>
      </c>
      <c r="G24" s="8">
        <v>19815308</v>
      </c>
      <c r="H24" s="8">
        <v>19346423</v>
      </c>
      <c r="I24" s="8">
        <v>58775346</v>
      </c>
      <c r="J24" s="8">
        <v>97937077</v>
      </c>
      <c r="K24" s="8">
        <v>20353850</v>
      </c>
      <c r="L24" s="8">
        <v>30880980</v>
      </c>
      <c r="M24" s="8">
        <v>129345862</v>
      </c>
      <c r="N24" s="8">
        <v>180580692</v>
      </c>
      <c r="O24" s="8"/>
      <c r="P24" s="8">
        <v>20305955</v>
      </c>
      <c r="Q24" s="8">
        <v>20305955</v>
      </c>
      <c r="R24" s="8">
        <v>40611910</v>
      </c>
      <c r="S24" s="8"/>
      <c r="T24" s="8"/>
      <c r="U24" s="8"/>
      <c r="V24" s="8"/>
      <c r="W24" s="8">
        <v>319129679</v>
      </c>
      <c r="X24" s="8">
        <v>188721774</v>
      </c>
      <c r="Y24" s="8">
        <v>130407905</v>
      </c>
      <c r="Z24" s="2">
        <v>69.1</v>
      </c>
      <c r="AA24" s="6">
        <v>251629137</v>
      </c>
    </row>
    <row r="25" spans="1:27" ht="13.5">
      <c r="A25" s="25" t="s">
        <v>49</v>
      </c>
      <c r="B25" s="24"/>
      <c r="C25" s="6">
        <v>936357</v>
      </c>
      <c r="D25" s="6"/>
      <c r="E25" s="7">
        <v>12941083</v>
      </c>
      <c r="F25" s="8">
        <v>13165852</v>
      </c>
      <c r="G25" s="8">
        <v>951208</v>
      </c>
      <c r="H25" s="8">
        <v>933173</v>
      </c>
      <c r="I25" s="8">
        <v>2857066</v>
      </c>
      <c r="J25" s="8">
        <v>4741447</v>
      </c>
      <c r="K25" s="8">
        <v>951157</v>
      </c>
      <c r="L25" s="8">
        <v>987852</v>
      </c>
      <c r="M25" s="8">
        <v>5786050</v>
      </c>
      <c r="N25" s="8">
        <v>7725059</v>
      </c>
      <c r="O25" s="8"/>
      <c r="P25" s="8">
        <v>977244</v>
      </c>
      <c r="Q25" s="8">
        <v>977244</v>
      </c>
      <c r="R25" s="8">
        <v>1954488</v>
      </c>
      <c r="S25" s="8"/>
      <c r="T25" s="8"/>
      <c r="U25" s="8"/>
      <c r="V25" s="8"/>
      <c r="W25" s="8">
        <v>14420994</v>
      </c>
      <c r="X25" s="8">
        <v>9874381</v>
      </c>
      <c r="Y25" s="8">
        <v>4546613</v>
      </c>
      <c r="Z25" s="2">
        <v>46.04</v>
      </c>
      <c r="AA25" s="6">
        <v>13165852</v>
      </c>
    </row>
    <row r="26" spans="1:27" ht="13.5">
      <c r="A26" s="25" t="s">
        <v>50</v>
      </c>
      <c r="B26" s="24"/>
      <c r="C26" s="6">
        <v>111143972</v>
      </c>
      <c r="D26" s="6"/>
      <c r="E26" s="7">
        <v>107589069</v>
      </c>
      <c r="F26" s="8">
        <v>102908664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77181498</v>
      </c>
      <c r="Y26" s="8">
        <v>-77181498</v>
      </c>
      <c r="Z26" s="2">
        <v>-100</v>
      </c>
      <c r="AA26" s="6">
        <v>102908664</v>
      </c>
    </row>
    <row r="27" spans="1:27" ht="13.5">
      <c r="A27" s="25" t="s">
        <v>51</v>
      </c>
      <c r="B27" s="24"/>
      <c r="C27" s="6">
        <v>23312318</v>
      </c>
      <c r="D27" s="6"/>
      <c r="E27" s="7">
        <v>42500000</v>
      </c>
      <c r="F27" s="8">
        <v>53805000</v>
      </c>
      <c r="G27" s="8">
        <v>3862965</v>
      </c>
      <c r="H27" s="8">
        <v>3862965</v>
      </c>
      <c r="I27" s="8">
        <v>11588895</v>
      </c>
      <c r="J27" s="8">
        <v>19314825</v>
      </c>
      <c r="K27" s="8">
        <v>3863429</v>
      </c>
      <c r="L27" s="8">
        <v>3851704</v>
      </c>
      <c r="M27" s="8">
        <v>23155731</v>
      </c>
      <c r="N27" s="8">
        <v>30870864</v>
      </c>
      <c r="O27" s="8">
        <v>3851704</v>
      </c>
      <c r="P27" s="8"/>
      <c r="Q27" s="8"/>
      <c r="R27" s="8">
        <v>3851704</v>
      </c>
      <c r="S27" s="8"/>
      <c r="T27" s="8"/>
      <c r="U27" s="8"/>
      <c r="V27" s="8"/>
      <c r="W27" s="8">
        <v>54037393</v>
      </c>
      <c r="X27" s="8">
        <v>40353747</v>
      </c>
      <c r="Y27" s="8">
        <v>13683646</v>
      </c>
      <c r="Z27" s="2">
        <v>33.91</v>
      </c>
      <c r="AA27" s="6">
        <v>53805000</v>
      </c>
    </row>
    <row r="28" spans="1:27" ht="13.5">
      <c r="A28" s="25" t="s">
        <v>52</v>
      </c>
      <c r="B28" s="24"/>
      <c r="C28" s="6">
        <v>-19146121</v>
      </c>
      <c r="D28" s="6"/>
      <c r="E28" s="7">
        <v>27550000</v>
      </c>
      <c r="F28" s="8">
        <v>23852495</v>
      </c>
      <c r="G28" s="8">
        <v>1913013</v>
      </c>
      <c r="H28" s="8">
        <v>1873974</v>
      </c>
      <c r="I28" s="8">
        <v>3794569</v>
      </c>
      <c r="J28" s="8">
        <v>7581556</v>
      </c>
      <c r="K28" s="8">
        <v>3667084</v>
      </c>
      <c r="L28" s="8">
        <v>1801493</v>
      </c>
      <c r="M28" s="8">
        <v>11135555</v>
      </c>
      <c r="N28" s="8">
        <v>16604132</v>
      </c>
      <c r="O28" s="8">
        <v>11040171</v>
      </c>
      <c r="P28" s="8">
        <v>-10612265</v>
      </c>
      <c r="Q28" s="8">
        <v>-10612265</v>
      </c>
      <c r="R28" s="8">
        <v>-10184359</v>
      </c>
      <c r="S28" s="8"/>
      <c r="T28" s="8"/>
      <c r="U28" s="8"/>
      <c r="V28" s="8"/>
      <c r="W28" s="8">
        <v>14001329</v>
      </c>
      <c r="X28" s="8">
        <v>17889371</v>
      </c>
      <c r="Y28" s="8">
        <v>-3888042</v>
      </c>
      <c r="Z28" s="2">
        <v>-21.73</v>
      </c>
      <c r="AA28" s="6">
        <v>23852495</v>
      </c>
    </row>
    <row r="29" spans="1:27" ht="13.5">
      <c r="A29" s="25" t="s">
        <v>53</v>
      </c>
      <c r="B29" s="24"/>
      <c r="C29" s="6">
        <v>28837792</v>
      </c>
      <c r="D29" s="6"/>
      <c r="E29" s="7">
        <v>142500000</v>
      </c>
      <c r="F29" s="8">
        <v>146803250</v>
      </c>
      <c r="G29" s="8">
        <v>240159</v>
      </c>
      <c r="H29" s="8">
        <v>14208993</v>
      </c>
      <c r="I29" s="8">
        <v>32953424</v>
      </c>
      <c r="J29" s="8">
        <v>47402576</v>
      </c>
      <c r="K29" s="8">
        <v>17631780</v>
      </c>
      <c r="L29" s="8">
        <v>16649939</v>
      </c>
      <c r="M29" s="8">
        <v>84932543</v>
      </c>
      <c r="N29" s="8">
        <v>119214262</v>
      </c>
      <c r="O29" s="8">
        <v>19015689</v>
      </c>
      <c r="P29" s="8">
        <v>17348697</v>
      </c>
      <c r="Q29" s="8">
        <v>17348697</v>
      </c>
      <c r="R29" s="8">
        <v>53713083</v>
      </c>
      <c r="S29" s="8"/>
      <c r="T29" s="8"/>
      <c r="U29" s="8"/>
      <c r="V29" s="8"/>
      <c r="W29" s="8">
        <v>220329921</v>
      </c>
      <c r="X29" s="8">
        <v>110102438</v>
      </c>
      <c r="Y29" s="8">
        <v>110227483</v>
      </c>
      <c r="Z29" s="2">
        <v>100.11</v>
      </c>
      <c r="AA29" s="6">
        <v>146803250</v>
      </c>
    </row>
    <row r="30" spans="1:27" ht="13.5">
      <c r="A30" s="25" t="s">
        <v>54</v>
      </c>
      <c r="B30" s="24"/>
      <c r="C30" s="6"/>
      <c r="D30" s="6"/>
      <c r="E30" s="7">
        <v>31676107</v>
      </c>
      <c r="F30" s="8">
        <v>1587000</v>
      </c>
      <c r="G30" s="8"/>
      <c r="H30" s="8">
        <v>39550</v>
      </c>
      <c r="I30" s="8">
        <v>39550</v>
      </c>
      <c r="J30" s="8">
        <v>79100</v>
      </c>
      <c r="K30" s="8"/>
      <c r="L30" s="8"/>
      <c r="M30" s="8">
        <v>39550</v>
      </c>
      <c r="N30" s="8">
        <v>39550</v>
      </c>
      <c r="O30" s="8">
        <v>45000</v>
      </c>
      <c r="P30" s="8">
        <v>3000</v>
      </c>
      <c r="Q30" s="8">
        <v>3000</v>
      </c>
      <c r="R30" s="8">
        <v>51000</v>
      </c>
      <c r="S30" s="8"/>
      <c r="T30" s="8"/>
      <c r="U30" s="8"/>
      <c r="V30" s="8"/>
      <c r="W30" s="8">
        <v>169650</v>
      </c>
      <c r="X30" s="8">
        <v>1190250</v>
      </c>
      <c r="Y30" s="8">
        <v>-1020600</v>
      </c>
      <c r="Z30" s="2">
        <v>-85.75</v>
      </c>
      <c r="AA30" s="6">
        <v>1587000</v>
      </c>
    </row>
    <row r="31" spans="1:27" ht="13.5">
      <c r="A31" s="25" t="s">
        <v>55</v>
      </c>
      <c r="B31" s="24"/>
      <c r="C31" s="6">
        <v>15569747</v>
      </c>
      <c r="D31" s="6"/>
      <c r="E31" s="7">
        <v>201617267</v>
      </c>
      <c r="F31" s="8">
        <v>169644000</v>
      </c>
      <c r="G31" s="8">
        <v>13807506</v>
      </c>
      <c r="H31" s="8">
        <v>6771408</v>
      </c>
      <c r="I31" s="8">
        <v>49791322</v>
      </c>
      <c r="J31" s="8">
        <v>70370236</v>
      </c>
      <c r="K31" s="8">
        <v>20891228</v>
      </c>
      <c r="L31" s="8">
        <v>13267785</v>
      </c>
      <c r="M31" s="8">
        <v>93121733</v>
      </c>
      <c r="N31" s="8">
        <v>127280746</v>
      </c>
      <c r="O31" s="8">
        <v>21006758</v>
      </c>
      <c r="P31" s="8">
        <v>14501929</v>
      </c>
      <c r="Q31" s="8">
        <v>14501929</v>
      </c>
      <c r="R31" s="8">
        <v>50010616</v>
      </c>
      <c r="S31" s="8"/>
      <c r="T31" s="8"/>
      <c r="U31" s="8"/>
      <c r="V31" s="8"/>
      <c r="W31" s="8">
        <v>247661598</v>
      </c>
      <c r="X31" s="8">
        <v>127234502</v>
      </c>
      <c r="Y31" s="8">
        <v>120427096</v>
      </c>
      <c r="Z31" s="2">
        <v>94.65</v>
      </c>
      <c r="AA31" s="6">
        <v>169644000</v>
      </c>
    </row>
    <row r="32" spans="1:27" ht="13.5">
      <c r="A32" s="25" t="s">
        <v>43</v>
      </c>
      <c r="B32" s="24"/>
      <c r="C32" s="6"/>
      <c r="D32" s="6"/>
      <c r="E32" s="7">
        <v>6583500</v>
      </c>
      <c r="F32" s="8"/>
      <c r="G32" s="8"/>
      <c r="H32" s="8">
        <v>13120</v>
      </c>
      <c r="I32" s="8">
        <v>13120</v>
      </c>
      <c r="J32" s="8">
        <v>26240</v>
      </c>
      <c r="K32" s="8">
        <v>13120</v>
      </c>
      <c r="L32" s="8"/>
      <c r="M32" s="8">
        <v>26240</v>
      </c>
      <c r="N32" s="8">
        <v>39360</v>
      </c>
      <c r="O32" s="8"/>
      <c r="P32" s="8"/>
      <c r="Q32" s="8"/>
      <c r="R32" s="8"/>
      <c r="S32" s="8"/>
      <c r="T32" s="8"/>
      <c r="U32" s="8"/>
      <c r="V32" s="8"/>
      <c r="W32" s="8">
        <v>65600</v>
      </c>
      <c r="X32" s="8"/>
      <c r="Y32" s="8">
        <v>65600</v>
      </c>
      <c r="Z32" s="2"/>
      <c r="AA32" s="6"/>
    </row>
    <row r="33" spans="1:27" ht="13.5">
      <c r="A33" s="25" t="s">
        <v>56</v>
      </c>
      <c r="B33" s="24"/>
      <c r="C33" s="6">
        <v>4832326</v>
      </c>
      <c r="D33" s="6"/>
      <c r="E33" s="7">
        <v>71471950</v>
      </c>
      <c r="F33" s="8">
        <v>61583660</v>
      </c>
      <c r="G33" s="8">
        <v>3155962</v>
      </c>
      <c r="H33" s="8">
        <v>1824176</v>
      </c>
      <c r="I33" s="8">
        <v>8519894</v>
      </c>
      <c r="J33" s="8">
        <v>13500032</v>
      </c>
      <c r="K33" s="8">
        <v>5651774</v>
      </c>
      <c r="L33" s="8">
        <v>5841699</v>
      </c>
      <c r="M33" s="8">
        <v>23208422</v>
      </c>
      <c r="N33" s="8">
        <v>34701895</v>
      </c>
      <c r="O33" s="8">
        <v>3749354</v>
      </c>
      <c r="P33" s="8">
        <v>860673</v>
      </c>
      <c r="Q33" s="8">
        <v>860673</v>
      </c>
      <c r="R33" s="8">
        <v>5470700</v>
      </c>
      <c r="S33" s="8"/>
      <c r="T33" s="8"/>
      <c r="U33" s="8"/>
      <c r="V33" s="8"/>
      <c r="W33" s="8">
        <v>53672627</v>
      </c>
      <c r="X33" s="8">
        <v>46187732</v>
      </c>
      <c r="Y33" s="8">
        <v>7484895</v>
      </c>
      <c r="Z33" s="2">
        <v>16.21</v>
      </c>
      <c r="AA33" s="6">
        <v>61583660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198109158</v>
      </c>
      <c r="D35" s="33">
        <f>SUM(D24:D34)</f>
        <v>0</v>
      </c>
      <c r="E35" s="34">
        <f t="shared" si="1"/>
        <v>928105805</v>
      </c>
      <c r="F35" s="35">
        <f t="shared" si="1"/>
        <v>824979058</v>
      </c>
      <c r="G35" s="35">
        <f t="shared" si="1"/>
        <v>43746121</v>
      </c>
      <c r="H35" s="35">
        <f t="shared" si="1"/>
        <v>48873782</v>
      </c>
      <c r="I35" s="35">
        <f t="shared" si="1"/>
        <v>168333186</v>
      </c>
      <c r="J35" s="35">
        <f t="shared" si="1"/>
        <v>260953089</v>
      </c>
      <c r="K35" s="35">
        <f t="shared" si="1"/>
        <v>73023422</v>
      </c>
      <c r="L35" s="35">
        <f t="shared" si="1"/>
        <v>73281452</v>
      </c>
      <c r="M35" s="35">
        <f t="shared" si="1"/>
        <v>370751686</v>
      </c>
      <c r="N35" s="35">
        <f t="shared" si="1"/>
        <v>517056560</v>
      </c>
      <c r="O35" s="35">
        <f t="shared" si="1"/>
        <v>58708676</v>
      </c>
      <c r="P35" s="35">
        <f t="shared" si="1"/>
        <v>43385233</v>
      </c>
      <c r="Q35" s="35">
        <f t="shared" si="1"/>
        <v>43385233</v>
      </c>
      <c r="R35" s="35">
        <f t="shared" si="1"/>
        <v>145479142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923488791</v>
      </c>
      <c r="X35" s="35">
        <f t="shared" si="1"/>
        <v>618735693</v>
      </c>
      <c r="Y35" s="35">
        <f t="shared" si="1"/>
        <v>304753098</v>
      </c>
      <c r="Z35" s="36">
        <f>+IF(X35&lt;&gt;0,+(Y35/X35)*100,0)</f>
        <v>49.2541648150885</v>
      </c>
      <c r="AA35" s="33">
        <f>SUM(AA24:AA34)</f>
        <v>824979058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-162990980</v>
      </c>
      <c r="D37" s="46">
        <f>+D21-D35</f>
        <v>0</v>
      </c>
      <c r="E37" s="47">
        <f t="shared" si="2"/>
        <v>8530273</v>
      </c>
      <c r="F37" s="48">
        <f t="shared" si="2"/>
        <v>87467953</v>
      </c>
      <c r="G37" s="48">
        <f t="shared" si="2"/>
        <v>201399441</v>
      </c>
      <c r="H37" s="48">
        <f t="shared" si="2"/>
        <v>-19859236</v>
      </c>
      <c r="I37" s="48">
        <f t="shared" si="2"/>
        <v>135117948</v>
      </c>
      <c r="J37" s="48">
        <f t="shared" si="2"/>
        <v>316658153</v>
      </c>
      <c r="K37" s="48">
        <f t="shared" si="2"/>
        <v>-40754605</v>
      </c>
      <c r="L37" s="48">
        <f t="shared" si="2"/>
        <v>-44910089</v>
      </c>
      <c r="M37" s="48">
        <f t="shared" si="2"/>
        <v>22674677</v>
      </c>
      <c r="N37" s="48">
        <f t="shared" si="2"/>
        <v>-62990017</v>
      </c>
      <c r="O37" s="48">
        <f t="shared" si="2"/>
        <v>-28904342</v>
      </c>
      <c r="P37" s="48">
        <f t="shared" si="2"/>
        <v>-14665919</v>
      </c>
      <c r="Q37" s="48">
        <f t="shared" si="2"/>
        <v>-14665919</v>
      </c>
      <c r="R37" s="48">
        <f t="shared" si="2"/>
        <v>-58236180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195431956</v>
      </c>
      <c r="X37" s="48">
        <f>IF(F21=F35,0,X21-X35)</f>
        <v>65599559</v>
      </c>
      <c r="Y37" s="48">
        <f t="shared" si="2"/>
        <v>129832397</v>
      </c>
      <c r="Z37" s="49">
        <f>+IF(X37&lt;&gt;0,+(Y37/X37)*100,0)</f>
        <v>197.9165698354771</v>
      </c>
      <c r="AA37" s="46">
        <f>+AA21-AA35</f>
        <v>87467953</v>
      </c>
    </row>
    <row r="38" spans="1:27" ht="22.5" customHeight="1">
      <c r="A38" s="50" t="s">
        <v>60</v>
      </c>
      <c r="B38" s="29"/>
      <c r="C38" s="6">
        <v>90576757</v>
      </c>
      <c r="D38" s="6"/>
      <c r="E38" s="7">
        <v>184625000</v>
      </c>
      <c r="F38" s="8">
        <v>214274624</v>
      </c>
      <c r="G38" s="8"/>
      <c r="H38" s="8"/>
      <c r="I38" s="8"/>
      <c r="J38" s="8"/>
      <c r="K38" s="8">
        <v>231534</v>
      </c>
      <c r="L38" s="8"/>
      <c r="M38" s="8">
        <v>55786467</v>
      </c>
      <c r="N38" s="8">
        <v>56018001</v>
      </c>
      <c r="O38" s="8">
        <v>54605260</v>
      </c>
      <c r="P38" s="8"/>
      <c r="Q38" s="8"/>
      <c r="R38" s="8">
        <v>54605260</v>
      </c>
      <c r="S38" s="8"/>
      <c r="T38" s="8"/>
      <c r="U38" s="8"/>
      <c r="V38" s="8"/>
      <c r="W38" s="8">
        <v>110623261</v>
      </c>
      <c r="X38" s="8">
        <v>160705967</v>
      </c>
      <c r="Y38" s="8">
        <v>-50082706</v>
      </c>
      <c r="Z38" s="2">
        <v>-31.16</v>
      </c>
      <c r="AA38" s="6">
        <v>214274624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-72414223</v>
      </c>
      <c r="D41" s="56">
        <f>SUM(D37:D40)</f>
        <v>0</v>
      </c>
      <c r="E41" s="57">
        <f t="shared" si="3"/>
        <v>193155273</v>
      </c>
      <c r="F41" s="58">
        <f t="shared" si="3"/>
        <v>301742577</v>
      </c>
      <c r="G41" s="58">
        <f t="shared" si="3"/>
        <v>201399441</v>
      </c>
      <c r="H41" s="58">
        <f t="shared" si="3"/>
        <v>-19859236</v>
      </c>
      <c r="I41" s="58">
        <f t="shared" si="3"/>
        <v>135117948</v>
      </c>
      <c r="J41" s="58">
        <f t="shared" si="3"/>
        <v>316658153</v>
      </c>
      <c r="K41" s="58">
        <f t="shared" si="3"/>
        <v>-40523071</v>
      </c>
      <c r="L41" s="58">
        <f t="shared" si="3"/>
        <v>-44910089</v>
      </c>
      <c r="M41" s="58">
        <f t="shared" si="3"/>
        <v>78461144</v>
      </c>
      <c r="N41" s="58">
        <f t="shared" si="3"/>
        <v>-6972016</v>
      </c>
      <c r="O41" s="58">
        <f t="shared" si="3"/>
        <v>25700918</v>
      </c>
      <c r="P41" s="58">
        <f t="shared" si="3"/>
        <v>-14665919</v>
      </c>
      <c r="Q41" s="58">
        <f t="shared" si="3"/>
        <v>-14665919</v>
      </c>
      <c r="R41" s="58">
        <f t="shared" si="3"/>
        <v>-3630920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306055217</v>
      </c>
      <c r="X41" s="58">
        <f t="shared" si="3"/>
        <v>226305526</v>
      </c>
      <c r="Y41" s="58">
        <f t="shared" si="3"/>
        <v>79749691</v>
      </c>
      <c r="Z41" s="59">
        <f>+IF(X41&lt;&gt;0,+(Y41/X41)*100,0)</f>
        <v>35.239833692792814</v>
      </c>
      <c r="AA41" s="56">
        <f>SUM(AA37:AA40)</f>
        <v>301742577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-72414223</v>
      </c>
      <c r="D43" s="64">
        <f>+D41-D42</f>
        <v>0</v>
      </c>
      <c r="E43" s="65">
        <f t="shared" si="4"/>
        <v>193155273</v>
      </c>
      <c r="F43" s="66">
        <f t="shared" si="4"/>
        <v>301742577</v>
      </c>
      <c r="G43" s="66">
        <f t="shared" si="4"/>
        <v>201399441</v>
      </c>
      <c r="H43" s="66">
        <f t="shared" si="4"/>
        <v>-19859236</v>
      </c>
      <c r="I43" s="66">
        <f t="shared" si="4"/>
        <v>135117948</v>
      </c>
      <c r="J43" s="66">
        <f t="shared" si="4"/>
        <v>316658153</v>
      </c>
      <c r="K43" s="66">
        <f t="shared" si="4"/>
        <v>-40523071</v>
      </c>
      <c r="L43" s="66">
        <f t="shared" si="4"/>
        <v>-44910089</v>
      </c>
      <c r="M43" s="66">
        <f t="shared" si="4"/>
        <v>78461144</v>
      </c>
      <c r="N43" s="66">
        <f t="shared" si="4"/>
        <v>-6972016</v>
      </c>
      <c r="O43" s="66">
        <f t="shared" si="4"/>
        <v>25700918</v>
      </c>
      <c r="P43" s="66">
        <f t="shared" si="4"/>
        <v>-14665919</v>
      </c>
      <c r="Q43" s="66">
        <f t="shared" si="4"/>
        <v>-14665919</v>
      </c>
      <c r="R43" s="66">
        <f t="shared" si="4"/>
        <v>-3630920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306055217</v>
      </c>
      <c r="X43" s="66">
        <f t="shared" si="4"/>
        <v>226305526</v>
      </c>
      <c r="Y43" s="66">
        <f t="shared" si="4"/>
        <v>79749691</v>
      </c>
      <c r="Z43" s="67">
        <f>+IF(X43&lt;&gt;0,+(Y43/X43)*100,0)</f>
        <v>35.239833692792814</v>
      </c>
      <c r="AA43" s="64">
        <f>+AA41-AA42</f>
        <v>301742577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-72414223</v>
      </c>
      <c r="D45" s="56">
        <f>SUM(D43:D44)</f>
        <v>0</v>
      </c>
      <c r="E45" s="57">
        <f t="shared" si="5"/>
        <v>193155273</v>
      </c>
      <c r="F45" s="58">
        <f t="shared" si="5"/>
        <v>301742577</v>
      </c>
      <c r="G45" s="58">
        <f t="shared" si="5"/>
        <v>201399441</v>
      </c>
      <c r="H45" s="58">
        <f t="shared" si="5"/>
        <v>-19859236</v>
      </c>
      <c r="I45" s="58">
        <f t="shared" si="5"/>
        <v>135117948</v>
      </c>
      <c r="J45" s="58">
        <f t="shared" si="5"/>
        <v>316658153</v>
      </c>
      <c r="K45" s="58">
        <f t="shared" si="5"/>
        <v>-40523071</v>
      </c>
      <c r="L45" s="58">
        <f t="shared" si="5"/>
        <v>-44910089</v>
      </c>
      <c r="M45" s="58">
        <f t="shared" si="5"/>
        <v>78461144</v>
      </c>
      <c r="N45" s="58">
        <f t="shared" si="5"/>
        <v>-6972016</v>
      </c>
      <c r="O45" s="58">
        <f t="shared" si="5"/>
        <v>25700918</v>
      </c>
      <c r="P45" s="58">
        <f t="shared" si="5"/>
        <v>-14665919</v>
      </c>
      <c r="Q45" s="58">
        <f t="shared" si="5"/>
        <v>-14665919</v>
      </c>
      <c r="R45" s="58">
        <f t="shared" si="5"/>
        <v>-3630920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306055217</v>
      </c>
      <c r="X45" s="58">
        <f t="shared" si="5"/>
        <v>226305526</v>
      </c>
      <c r="Y45" s="58">
        <f t="shared" si="5"/>
        <v>79749691</v>
      </c>
      <c r="Z45" s="59">
        <f>+IF(X45&lt;&gt;0,+(Y45/X45)*100,0)</f>
        <v>35.239833692792814</v>
      </c>
      <c r="AA45" s="56">
        <f>SUM(AA43:AA44)</f>
        <v>301742577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-72414223</v>
      </c>
      <c r="D47" s="71">
        <f>SUM(D45:D46)</f>
        <v>0</v>
      </c>
      <c r="E47" s="72">
        <f t="shared" si="6"/>
        <v>193155273</v>
      </c>
      <c r="F47" s="73">
        <f t="shared" si="6"/>
        <v>301742577</v>
      </c>
      <c r="G47" s="73">
        <f t="shared" si="6"/>
        <v>201399441</v>
      </c>
      <c r="H47" s="74">
        <f t="shared" si="6"/>
        <v>-19859236</v>
      </c>
      <c r="I47" s="74">
        <f t="shared" si="6"/>
        <v>135117948</v>
      </c>
      <c r="J47" s="74">
        <f t="shared" si="6"/>
        <v>316658153</v>
      </c>
      <c r="K47" s="74">
        <f t="shared" si="6"/>
        <v>-40523071</v>
      </c>
      <c r="L47" s="74">
        <f t="shared" si="6"/>
        <v>-44910089</v>
      </c>
      <c r="M47" s="73">
        <f t="shared" si="6"/>
        <v>78461144</v>
      </c>
      <c r="N47" s="73">
        <f t="shared" si="6"/>
        <v>-6972016</v>
      </c>
      <c r="O47" s="74">
        <f t="shared" si="6"/>
        <v>25700918</v>
      </c>
      <c r="P47" s="74">
        <f t="shared" si="6"/>
        <v>-14665919</v>
      </c>
      <c r="Q47" s="74">
        <f t="shared" si="6"/>
        <v>-14665919</v>
      </c>
      <c r="R47" s="74">
        <f t="shared" si="6"/>
        <v>-3630920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306055217</v>
      </c>
      <c r="X47" s="74">
        <f t="shared" si="6"/>
        <v>226305526</v>
      </c>
      <c r="Y47" s="74">
        <f t="shared" si="6"/>
        <v>79749691</v>
      </c>
      <c r="Z47" s="75">
        <f>+IF(X47&lt;&gt;0,+(Y47/X47)*100,0)</f>
        <v>35.239833692792814</v>
      </c>
      <c r="AA47" s="76">
        <f>SUM(AA45:AA46)</f>
        <v>301742577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29529337</v>
      </c>
      <c r="D5" s="6"/>
      <c r="E5" s="7">
        <v>32011960</v>
      </c>
      <c r="F5" s="8">
        <v>30143727</v>
      </c>
      <c r="G5" s="8">
        <v>2701143</v>
      </c>
      <c r="H5" s="8">
        <v>2630803</v>
      </c>
      <c r="I5" s="8">
        <v>2657371</v>
      </c>
      <c r="J5" s="8">
        <v>7989317</v>
      </c>
      <c r="K5" s="8">
        <v>2632443</v>
      </c>
      <c r="L5" s="8">
        <v>1847697</v>
      </c>
      <c r="M5" s="8">
        <v>2602406</v>
      </c>
      <c r="N5" s="8">
        <v>7082546</v>
      </c>
      <c r="O5" s="8">
        <v>2598587</v>
      </c>
      <c r="P5" s="8">
        <v>2602406</v>
      </c>
      <c r="Q5" s="8">
        <v>2561087</v>
      </c>
      <c r="R5" s="8">
        <v>7762080</v>
      </c>
      <c r="S5" s="8"/>
      <c r="T5" s="8"/>
      <c r="U5" s="8"/>
      <c r="V5" s="8"/>
      <c r="W5" s="8">
        <v>22833943</v>
      </c>
      <c r="X5" s="8">
        <v>22607799</v>
      </c>
      <c r="Y5" s="8">
        <v>226144</v>
      </c>
      <c r="Z5" s="2">
        <v>1</v>
      </c>
      <c r="AA5" s="6">
        <v>30143727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2591760</v>
      </c>
      <c r="D9" s="6"/>
      <c r="E9" s="7">
        <v>2722536</v>
      </c>
      <c r="F9" s="8">
        <v>2722536</v>
      </c>
      <c r="G9" s="8">
        <v>236766</v>
      </c>
      <c r="H9" s="8">
        <v>233903</v>
      </c>
      <c r="I9" s="8">
        <v>235641</v>
      </c>
      <c r="J9" s="8">
        <v>706310</v>
      </c>
      <c r="K9" s="8">
        <v>238820</v>
      </c>
      <c r="L9" s="8">
        <v>235010</v>
      </c>
      <c r="M9" s="8">
        <v>236054</v>
      </c>
      <c r="N9" s="8">
        <v>709884</v>
      </c>
      <c r="O9" s="8">
        <v>238165</v>
      </c>
      <c r="P9" s="8">
        <v>235446</v>
      </c>
      <c r="Q9" s="8">
        <v>232975</v>
      </c>
      <c r="R9" s="8">
        <v>706586</v>
      </c>
      <c r="S9" s="8"/>
      <c r="T9" s="8"/>
      <c r="U9" s="8"/>
      <c r="V9" s="8"/>
      <c r="W9" s="8">
        <v>2122780</v>
      </c>
      <c r="X9" s="8">
        <v>2041902</v>
      </c>
      <c r="Y9" s="8">
        <v>80878</v>
      </c>
      <c r="Z9" s="2">
        <v>3.96</v>
      </c>
      <c r="AA9" s="6">
        <v>2722536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186068</v>
      </c>
      <c r="D11" s="6"/>
      <c r="E11" s="7">
        <v>172528</v>
      </c>
      <c r="F11" s="8">
        <v>172528</v>
      </c>
      <c r="G11" s="8">
        <v>14909</v>
      </c>
      <c r="H11" s="8">
        <v>15377</v>
      </c>
      <c r="I11" s="8">
        <v>28519</v>
      </c>
      <c r="J11" s="8">
        <v>58805</v>
      </c>
      <c r="K11" s="8">
        <v>32009</v>
      </c>
      <c r="L11" s="8">
        <v>17785</v>
      </c>
      <c r="M11" s="8">
        <v>15838</v>
      </c>
      <c r="N11" s="8">
        <v>65632</v>
      </c>
      <c r="O11" s="8">
        <v>726</v>
      </c>
      <c r="P11" s="8">
        <v>52333</v>
      </c>
      <c r="Q11" s="8">
        <v>18164</v>
      </c>
      <c r="R11" s="8">
        <v>71223</v>
      </c>
      <c r="S11" s="8"/>
      <c r="T11" s="8"/>
      <c r="U11" s="8"/>
      <c r="V11" s="8"/>
      <c r="W11" s="8">
        <v>195660</v>
      </c>
      <c r="X11" s="8">
        <v>129397</v>
      </c>
      <c r="Y11" s="8">
        <v>66263</v>
      </c>
      <c r="Z11" s="2">
        <v>51.21</v>
      </c>
      <c r="AA11" s="6">
        <v>172528</v>
      </c>
    </row>
    <row r="12" spans="1:27" ht="13.5">
      <c r="A12" s="25" t="s">
        <v>37</v>
      </c>
      <c r="B12" s="29"/>
      <c r="C12" s="6">
        <v>3147669</v>
      </c>
      <c r="D12" s="6"/>
      <c r="E12" s="7">
        <v>3282557</v>
      </c>
      <c r="F12" s="8">
        <v>3282557</v>
      </c>
      <c r="G12" s="8">
        <v>93569</v>
      </c>
      <c r="H12" s="8">
        <v>469186</v>
      </c>
      <c r="I12" s="8">
        <v>115307</v>
      </c>
      <c r="J12" s="8">
        <v>678062</v>
      </c>
      <c r="K12" s="8">
        <v>99398</v>
      </c>
      <c r="L12" s="8">
        <v>359564</v>
      </c>
      <c r="M12" s="8">
        <v>524671</v>
      </c>
      <c r="N12" s="8">
        <v>983633</v>
      </c>
      <c r="O12" s="8">
        <v>-82630</v>
      </c>
      <c r="P12" s="8">
        <v>134740</v>
      </c>
      <c r="Q12" s="8">
        <v>164029</v>
      </c>
      <c r="R12" s="8">
        <v>216139</v>
      </c>
      <c r="S12" s="8"/>
      <c r="T12" s="8"/>
      <c r="U12" s="8"/>
      <c r="V12" s="8"/>
      <c r="W12" s="8">
        <v>1877834</v>
      </c>
      <c r="X12" s="8">
        <v>2461916</v>
      </c>
      <c r="Y12" s="8">
        <v>-584082</v>
      </c>
      <c r="Z12" s="2">
        <v>-23.72</v>
      </c>
      <c r="AA12" s="6">
        <v>3282557</v>
      </c>
    </row>
    <row r="13" spans="1:27" ht="13.5">
      <c r="A13" s="23" t="s">
        <v>38</v>
      </c>
      <c r="B13" s="29"/>
      <c r="C13" s="6">
        <v>4708822</v>
      </c>
      <c r="D13" s="6"/>
      <c r="E13" s="7"/>
      <c r="F13" s="8">
        <v>5477611</v>
      </c>
      <c r="G13" s="8">
        <v>524615</v>
      </c>
      <c r="H13" s="8">
        <v>537705</v>
      </c>
      <c r="I13" s="8">
        <v>527215</v>
      </c>
      <c r="J13" s="8">
        <v>1589535</v>
      </c>
      <c r="K13" s="8">
        <v>560713</v>
      </c>
      <c r="L13" s="8">
        <v>541018</v>
      </c>
      <c r="M13" s="8">
        <v>575520</v>
      </c>
      <c r="N13" s="8">
        <v>1677251</v>
      </c>
      <c r="O13" s="8">
        <v>589189</v>
      </c>
      <c r="P13" s="8">
        <v>577440</v>
      </c>
      <c r="Q13" s="8">
        <v>610457</v>
      </c>
      <c r="R13" s="8">
        <v>1777086</v>
      </c>
      <c r="S13" s="8"/>
      <c r="T13" s="8"/>
      <c r="U13" s="8"/>
      <c r="V13" s="8"/>
      <c r="W13" s="8">
        <v>5043872</v>
      </c>
      <c r="X13" s="8">
        <v>4108207</v>
      </c>
      <c r="Y13" s="8">
        <v>935665</v>
      </c>
      <c r="Z13" s="2">
        <v>22.78</v>
      </c>
      <c r="AA13" s="6">
        <v>5477611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664420</v>
      </c>
      <c r="D15" s="6"/>
      <c r="E15" s="7">
        <v>6109210</v>
      </c>
      <c r="F15" s="8">
        <v>851599</v>
      </c>
      <c r="G15" s="8">
        <v>30197</v>
      </c>
      <c r="H15" s="8">
        <v>16408</v>
      </c>
      <c r="I15" s="8">
        <v>110749</v>
      </c>
      <c r="J15" s="8">
        <v>157354</v>
      </c>
      <c r="K15" s="8">
        <v>29811</v>
      </c>
      <c r="L15" s="8">
        <v>38629</v>
      </c>
      <c r="M15" s="8">
        <v>162037</v>
      </c>
      <c r="N15" s="8">
        <v>230477</v>
      </c>
      <c r="O15" s="8">
        <v>26203</v>
      </c>
      <c r="P15" s="8">
        <v>16759</v>
      </c>
      <c r="Q15" s="8">
        <v>16068</v>
      </c>
      <c r="R15" s="8">
        <v>59030</v>
      </c>
      <c r="S15" s="8"/>
      <c r="T15" s="8"/>
      <c r="U15" s="8"/>
      <c r="V15" s="8"/>
      <c r="W15" s="8">
        <v>446861</v>
      </c>
      <c r="X15" s="8">
        <v>638701</v>
      </c>
      <c r="Y15" s="8">
        <v>-191840</v>
      </c>
      <c r="Z15" s="2">
        <v>-30.04</v>
      </c>
      <c r="AA15" s="6">
        <v>851599</v>
      </c>
    </row>
    <row r="16" spans="1:27" ht="13.5">
      <c r="A16" s="23" t="s">
        <v>41</v>
      </c>
      <c r="B16" s="29"/>
      <c r="C16" s="6">
        <v>2784733</v>
      </c>
      <c r="D16" s="6"/>
      <c r="E16" s="7">
        <v>2651040</v>
      </c>
      <c r="F16" s="8">
        <v>2741040</v>
      </c>
      <c r="G16" s="8">
        <v>276260</v>
      </c>
      <c r="H16" s="8">
        <v>216086</v>
      </c>
      <c r="I16" s="8">
        <v>220954</v>
      </c>
      <c r="J16" s="8">
        <v>713300</v>
      </c>
      <c r="K16" s="8">
        <v>265991</v>
      </c>
      <c r="L16" s="8">
        <v>214327</v>
      </c>
      <c r="M16" s="8">
        <v>160816</v>
      </c>
      <c r="N16" s="8">
        <v>641134</v>
      </c>
      <c r="O16" s="8">
        <v>211974</v>
      </c>
      <c r="P16" s="8">
        <v>240893</v>
      </c>
      <c r="Q16" s="8">
        <v>223960</v>
      </c>
      <c r="R16" s="8">
        <v>676827</v>
      </c>
      <c r="S16" s="8"/>
      <c r="T16" s="8"/>
      <c r="U16" s="8"/>
      <c r="V16" s="8"/>
      <c r="W16" s="8">
        <v>2031261</v>
      </c>
      <c r="X16" s="8">
        <v>2055783</v>
      </c>
      <c r="Y16" s="8">
        <v>-24522</v>
      </c>
      <c r="Z16" s="2">
        <v>-1.19</v>
      </c>
      <c r="AA16" s="6">
        <v>2741040</v>
      </c>
    </row>
    <row r="17" spans="1:27" ht="13.5">
      <c r="A17" s="23" t="s">
        <v>42</v>
      </c>
      <c r="B17" s="29"/>
      <c r="C17" s="6">
        <v>885093</v>
      </c>
      <c r="D17" s="6"/>
      <c r="E17" s="7">
        <v>783152</v>
      </c>
      <c r="F17" s="8">
        <v>900000</v>
      </c>
      <c r="G17" s="8">
        <v>106922</v>
      </c>
      <c r="H17" s="8">
        <v>134499</v>
      </c>
      <c r="I17" s="8">
        <v>93355</v>
      </c>
      <c r="J17" s="8">
        <v>334776</v>
      </c>
      <c r="K17" s="8">
        <v>83870</v>
      </c>
      <c r="L17" s="8">
        <v>70741</v>
      </c>
      <c r="M17" s="8">
        <v>51208</v>
      </c>
      <c r="N17" s="8">
        <v>205819</v>
      </c>
      <c r="O17" s="8">
        <v>85980</v>
      </c>
      <c r="P17" s="8">
        <v>72869</v>
      </c>
      <c r="Q17" s="8">
        <v>104277</v>
      </c>
      <c r="R17" s="8">
        <v>263126</v>
      </c>
      <c r="S17" s="8"/>
      <c r="T17" s="8"/>
      <c r="U17" s="8"/>
      <c r="V17" s="8"/>
      <c r="W17" s="8">
        <v>803721</v>
      </c>
      <c r="X17" s="8">
        <v>675000</v>
      </c>
      <c r="Y17" s="8">
        <v>128721</v>
      </c>
      <c r="Z17" s="2">
        <v>19.07</v>
      </c>
      <c r="AA17" s="6">
        <v>900000</v>
      </c>
    </row>
    <row r="18" spans="1:27" ht="13.5">
      <c r="A18" s="23" t="s">
        <v>43</v>
      </c>
      <c r="B18" s="29"/>
      <c r="C18" s="6">
        <v>122067269</v>
      </c>
      <c r="D18" s="6"/>
      <c r="E18" s="7">
        <v>132181000</v>
      </c>
      <c r="F18" s="8">
        <v>132193585</v>
      </c>
      <c r="G18" s="8">
        <v>52677566</v>
      </c>
      <c r="H18" s="8">
        <v>598871</v>
      </c>
      <c r="I18" s="8">
        <v>583048</v>
      </c>
      <c r="J18" s="8">
        <v>53859485</v>
      </c>
      <c r="K18" s="8">
        <v>613649</v>
      </c>
      <c r="L18" s="8">
        <v>570181</v>
      </c>
      <c r="M18" s="8">
        <v>44428588</v>
      </c>
      <c r="N18" s="8">
        <v>45612418</v>
      </c>
      <c r="O18" s="8">
        <v>58333</v>
      </c>
      <c r="P18" s="8">
        <v>59950</v>
      </c>
      <c r="Q18" s="8">
        <v>31236000</v>
      </c>
      <c r="R18" s="8">
        <v>31354283</v>
      </c>
      <c r="S18" s="8"/>
      <c r="T18" s="8"/>
      <c r="U18" s="8"/>
      <c r="V18" s="8"/>
      <c r="W18" s="8">
        <v>130826186</v>
      </c>
      <c r="X18" s="8">
        <v>99145189</v>
      </c>
      <c r="Y18" s="8">
        <v>31680997</v>
      </c>
      <c r="Z18" s="2">
        <v>31.95</v>
      </c>
      <c r="AA18" s="6">
        <v>132193585</v>
      </c>
    </row>
    <row r="19" spans="1:27" ht="13.5">
      <c r="A19" s="23" t="s">
        <v>44</v>
      </c>
      <c r="B19" s="29"/>
      <c r="C19" s="6">
        <v>591352</v>
      </c>
      <c r="D19" s="6"/>
      <c r="E19" s="7">
        <v>592105</v>
      </c>
      <c r="F19" s="26">
        <v>603105</v>
      </c>
      <c r="G19" s="26">
        <v>29813</v>
      </c>
      <c r="H19" s="26">
        <v>34566</v>
      </c>
      <c r="I19" s="26">
        <v>16640</v>
      </c>
      <c r="J19" s="26">
        <v>81019</v>
      </c>
      <c r="K19" s="26">
        <v>22219</v>
      </c>
      <c r="L19" s="26">
        <v>48293</v>
      </c>
      <c r="M19" s="26">
        <v>26440</v>
      </c>
      <c r="N19" s="26">
        <v>96952</v>
      </c>
      <c r="O19" s="26">
        <v>425710</v>
      </c>
      <c r="P19" s="26">
        <v>58778</v>
      </c>
      <c r="Q19" s="26">
        <v>23504</v>
      </c>
      <c r="R19" s="26">
        <v>507992</v>
      </c>
      <c r="S19" s="26"/>
      <c r="T19" s="26"/>
      <c r="U19" s="26"/>
      <c r="V19" s="26"/>
      <c r="W19" s="26">
        <v>685963</v>
      </c>
      <c r="X19" s="26">
        <v>452331</v>
      </c>
      <c r="Y19" s="26">
        <v>233632</v>
      </c>
      <c r="Z19" s="27">
        <v>51.65</v>
      </c>
      <c r="AA19" s="28">
        <v>603105</v>
      </c>
    </row>
    <row r="20" spans="1:27" ht="13.5">
      <c r="A20" s="23" t="s">
        <v>45</v>
      </c>
      <c r="B20" s="29"/>
      <c r="C20" s="6">
        <v>102480</v>
      </c>
      <c r="D20" s="6"/>
      <c r="E20" s="7"/>
      <c r="F20" s="8"/>
      <c r="G20" s="8"/>
      <c r="H20" s="8"/>
      <c r="I20" s="30"/>
      <c r="J20" s="8"/>
      <c r="K20" s="8"/>
      <c r="L20" s="8"/>
      <c r="M20" s="8">
        <v>20000</v>
      </c>
      <c r="N20" s="8">
        <v>20000</v>
      </c>
      <c r="O20" s="8"/>
      <c r="P20" s="30"/>
      <c r="Q20" s="8"/>
      <c r="R20" s="8"/>
      <c r="S20" s="8"/>
      <c r="T20" s="8"/>
      <c r="U20" s="8"/>
      <c r="V20" s="8"/>
      <c r="W20" s="30">
        <v>20000</v>
      </c>
      <c r="X20" s="8"/>
      <c r="Y20" s="8">
        <v>20000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167259003</v>
      </c>
      <c r="D21" s="33">
        <f t="shared" si="0"/>
        <v>0</v>
      </c>
      <c r="E21" s="34">
        <f t="shared" si="0"/>
        <v>180506088</v>
      </c>
      <c r="F21" s="35">
        <f t="shared" si="0"/>
        <v>179088288</v>
      </c>
      <c r="G21" s="35">
        <f t="shared" si="0"/>
        <v>56691760</v>
      </c>
      <c r="H21" s="35">
        <f t="shared" si="0"/>
        <v>4887404</v>
      </c>
      <c r="I21" s="35">
        <f t="shared" si="0"/>
        <v>4588799</v>
      </c>
      <c r="J21" s="35">
        <f t="shared" si="0"/>
        <v>66167963</v>
      </c>
      <c r="K21" s="35">
        <f t="shared" si="0"/>
        <v>4578923</v>
      </c>
      <c r="L21" s="35">
        <f t="shared" si="0"/>
        <v>3943245</v>
      </c>
      <c r="M21" s="35">
        <f t="shared" si="0"/>
        <v>48803578</v>
      </c>
      <c r="N21" s="35">
        <f t="shared" si="0"/>
        <v>57325746</v>
      </c>
      <c r="O21" s="35">
        <f t="shared" si="0"/>
        <v>4152237</v>
      </c>
      <c r="P21" s="35">
        <f t="shared" si="0"/>
        <v>4051614</v>
      </c>
      <c r="Q21" s="35">
        <f t="shared" si="0"/>
        <v>35190521</v>
      </c>
      <c r="R21" s="35">
        <f t="shared" si="0"/>
        <v>43394372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166888081</v>
      </c>
      <c r="X21" s="35">
        <f t="shared" si="0"/>
        <v>134316225</v>
      </c>
      <c r="Y21" s="35">
        <f t="shared" si="0"/>
        <v>32571856</v>
      </c>
      <c r="Z21" s="36">
        <f>+IF(X21&lt;&gt;0,+(Y21/X21)*100,0)</f>
        <v>24.250127637223276</v>
      </c>
      <c r="AA21" s="33">
        <f>SUM(AA5:AA20)</f>
        <v>179088288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77223623</v>
      </c>
      <c r="D24" s="6"/>
      <c r="E24" s="7">
        <v>88896218</v>
      </c>
      <c r="F24" s="8">
        <v>84708469</v>
      </c>
      <c r="G24" s="8">
        <v>6431259</v>
      </c>
      <c r="H24" s="8">
        <v>7048341</v>
      </c>
      <c r="I24" s="8">
        <v>6706279</v>
      </c>
      <c r="J24" s="8">
        <v>20185879</v>
      </c>
      <c r="K24" s="8">
        <v>6788593</v>
      </c>
      <c r="L24" s="8">
        <v>6393378</v>
      </c>
      <c r="M24" s="8">
        <v>7893664</v>
      </c>
      <c r="N24" s="8">
        <v>21075635</v>
      </c>
      <c r="O24" s="8">
        <v>7683874</v>
      </c>
      <c r="P24" s="8">
        <v>7010525</v>
      </c>
      <c r="Q24" s="8">
        <v>7498234</v>
      </c>
      <c r="R24" s="8">
        <v>22192633</v>
      </c>
      <c r="S24" s="8"/>
      <c r="T24" s="8"/>
      <c r="U24" s="8"/>
      <c r="V24" s="8"/>
      <c r="W24" s="8">
        <v>63454147</v>
      </c>
      <c r="X24" s="8">
        <v>63531352</v>
      </c>
      <c r="Y24" s="8">
        <v>-77205</v>
      </c>
      <c r="Z24" s="2">
        <v>-0.12</v>
      </c>
      <c r="AA24" s="6">
        <v>84708469</v>
      </c>
    </row>
    <row r="25" spans="1:27" ht="13.5">
      <c r="A25" s="25" t="s">
        <v>49</v>
      </c>
      <c r="B25" s="24"/>
      <c r="C25" s="6">
        <v>10500451</v>
      </c>
      <c r="D25" s="6"/>
      <c r="E25" s="7">
        <v>10577880</v>
      </c>
      <c r="F25" s="8">
        <v>10577880</v>
      </c>
      <c r="G25" s="8">
        <v>881489</v>
      </c>
      <c r="H25" s="8">
        <v>881489</v>
      </c>
      <c r="I25" s="8">
        <v>881489</v>
      </c>
      <c r="J25" s="8">
        <v>2644467</v>
      </c>
      <c r="K25" s="8">
        <v>881489</v>
      </c>
      <c r="L25" s="8">
        <v>881489</v>
      </c>
      <c r="M25" s="8">
        <v>881489</v>
      </c>
      <c r="N25" s="8">
        <v>2644467</v>
      </c>
      <c r="O25" s="8">
        <v>881489</v>
      </c>
      <c r="P25" s="8">
        <v>881489</v>
      </c>
      <c r="Q25" s="8">
        <v>881489</v>
      </c>
      <c r="R25" s="8">
        <v>2644467</v>
      </c>
      <c r="S25" s="8"/>
      <c r="T25" s="8"/>
      <c r="U25" s="8"/>
      <c r="V25" s="8"/>
      <c r="W25" s="8">
        <v>7933401</v>
      </c>
      <c r="X25" s="8">
        <v>7933413</v>
      </c>
      <c r="Y25" s="8">
        <v>-12</v>
      </c>
      <c r="Z25" s="2"/>
      <c r="AA25" s="6">
        <v>10577880</v>
      </c>
    </row>
    <row r="26" spans="1:27" ht="13.5">
      <c r="A26" s="25" t="s">
        <v>50</v>
      </c>
      <c r="B26" s="24"/>
      <c r="C26" s="6">
        <v>8562109</v>
      </c>
      <c r="D26" s="6"/>
      <c r="E26" s="7">
        <v>5818350</v>
      </c>
      <c r="F26" s="8">
        <v>7202852</v>
      </c>
      <c r="G26" s="8"/>
      <c r="H26" s="8"/>
      <c r="I26" s="8">
        <v>8717</v>
      </c>
      <c r="J26" s="8">
        <v>8717</v>
      </c>
      <c r="K26" s="8"/>
      <c r="L26" s="8">
        <v>-5121</v>
      </c>
      <c r="M26" s="8">
        <v>4829227</v>
      </c>
      <c r="N26" s="8">
        <v>4824106</v>
      </c>
      <c r="O26" s="8"/>
      <c r="P26" s="8"/>
      <c r="Q26" s="8"/>
      <c r="R26" s="8"/>
      <c r="S26" s="8"/>
      <c r="T26" s="8"/>
      <c r="U26" s="8"/>
      <c r="V26" s="8"/>
      <c r="W26" s="8">
        <v>4832823</v>
      </c>
      <c r="X26" s="8">
        <v>5402138</v>
      </c>
      <c r="Y26" s="8">
        <v>-569315</v>
      </c>
      <c r="Z26" s="2">
        <v>-10.54</v>
      </c>
      <c r="AA26" s="6">
        <v>7202852</v>
      </c>
    </row>
    <row r="27" spans="1:27" ht="13.5">
      <c r="A27" s="25" t="s">
        <v>51</v>
      </c>
      <c r="B27" s="24"/>
      <c r="C27" s="6">
        <v>22763572</v>
      </c>
      <c r="D27" s="6"/>
      <c r="E27" s="7">
        <v>24336720</v>
      </c>
      <c r="F27" s="8">
        <v>24336720</v>
      </c>
      <c r="G27" s="8"/>
      <c r="H27" s="8"/>
      <c r="I27" s="8"/>
      <c r="J27" s="8"/>
      <c r="K27" s="8"/>
      <c r="L27" s="8"/>
      <c r="M27" s="8">
        <v>11059778</v>
      </c>
      <c r="N27" s="8">
        <v>11059778</v>
      </c>
      <c r="O27" s="8"/>
      <c r="P27" s="8"/>
      <c r="Q27" s="8"/>
      <c r="R27" s="8"/>
      <c r="S27" s="8"/>
      <c r="T27" s="8"/>
      <c r="U27" s="8"/>
      <c r="V27" s="8"/>
      <c r="W27" s="8">
        <v>11059778</v>
      </c>
      <c r="X27" s="8">
        <v>18252540</v>
      </c>
      <c r="Y27" s="8">
        <v>-7192762</v>
      </c>
      <c r="Z27" s="2">
        <v>-39.41</v>
      </c>
      <c r="AA27" s="6">
        <v>24336720</v>
      </c>
    </row>
    <row r="28" spans="1:27" ht="13.5">
      <c r="A28" s="25" t="s">
        <v>52</v>
      </c>
      <c r="B28" s="24"/>
      <c r="C28" s="6">
        <v>2018488</v>
      </c>
      <c r="D28" s="6"/>
      <c r="E28" s="7">
        <v>1690534</v>
      </c>
      <c r="F28" s="8">
        <v>1690534</v>
      </c>
      <c r="G28" s="8"/>
      <c r="H28" s="8"/>
      <c r="I28" s="8">
        <v>-761522</v>
      </c>
      <c r="J28" s="8">
        <v>-761522</v>
      </c>
      <c r="K28" s="8">
        <v>898873</v>
      </c>
      <c r="L28" s="8"/>
      <c r="M28" s="8"/>
      <c r="N28" s="8">
        <v>898873</v>
      </c>
      <c r="O28" s="8"/>
      <c r="P28" s="8"/>
      <c r="Q28" s="8"/>
      <c r="R28" s="8"/>
      <c r="S28" s="8"/>
      <c r="T28" s="8"/>
      <c r="U28" s="8"/>
      <c r="V28" s="8"/>
      <c r="W28" s="8">
        <v>137351</v>
      </c>
      <c r="X28" s="8">
        <v>1267900</v>
      </c>
      <c r="Y28" s="8">
        <v>-1130549</v>
      </c>
      <c r="Z28" s="2">
        <v>-89.17</v>
      </c>
      <c r="AA28" s="6">
        <v>1690534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1086415</v>
      </c>
      <c r="D30" s="6"/>
      <c r="E30" s="7">
        <v>1520000</v>
      </c>
      <c r="F30" s="8">
        <v>910000</v>
      </c>
      <c r="G30" s="8">
        <v>22983</v>
      </c>
      <c r="H30" s="8">
        <v>152564</v>
      </c>
      <c r="I30" s="8">
        <v>75635</v>
      </c>
      <c r="J30" s="8">
        <v>251182</v>
      </c>
      <c r="K30" s="8">
        <v>-13000</v>
      </c>
      <c r="L30" s="8">
        <v>160482</v>
      </c>
      <c r="M30" s="8">
        <v>63225</v>
      </c>
      <c r="N30" s="8">
        <v>210707</v>
      </c>
      <c r="O30" s="8">
        <v>149340</v>
      </c>
      <c r="P30" s="8">
        <v>17765</v>
      </c>
      <c r="Q30" s="8">
        <v>78510</v>
      </c>
      <c r="R30" s="8">
        <v>245615</v>
      </c>
      <c r="S30" s="8"/>
      <c r="T30" s="8"/>
      <c r="U30" s="8"/>
      <c r="V30" s="8"/>
      <c r="W30" s="8">
        <v>707504</v>
      </c>
      <c r="X30" s="8">
        <v>682498</v>
      </c>
      <c r="Y30" s="8">
        <v>25006</v>
      </c>
      <c r="Z30" s="2">
        <v>3.66</v>
      </c>
      <c r="AA30" s="6">
        <v>910000</v>
      </c>
    </row>
    <row r="31" spans="1:27" ht="13.5">
      <c r="A31" s="25" t="s">
        <v>55</v>
      </c>
      <c r="B31" s="24"/>
      <c r="C31" s="6">
        <v>33786085</v>
      </c>
      <c r="D31" s="6"/>
      <c r="E31" s="7">
        <v>24558423</v>
      </c>
      <c r="F31" s="8">
        <v>20833991</v>
      </c>
      <c r="G31" s="8">
        <v>1651415</v>
      </c>
      <c r="H31" s="8">
        <v>1825249</v>
      </c>
      <c r="I31" s="8">
        <v>2120231</v>
      </c>
      <c r="J31" s="8">
        <v>5596895</v>
      </c>
      <c r="K31" s="8">
        <v>1633443</v>
      </c>
      <c r="L31" s="8">
        <v>2144651</v>
      </c>
      <c r="M31" s="8">
        <v>1742300</v>
      </c>
      <c r="N31" s="8">
        <v>5520394</v>
      </c>
      <c r="O31" s="8">
        <v>1496603</v>
      </c>
      <c r="P31" s="8">
        <v>1570684</v>
      </c>
      <c r="Q31" s="8">
        <v>2238347</v>
      </c>
      <c r="R31" s="8">
        <v>5305634</v>
      </c>
      <c r="S31" s="8"/>
      <c r="T31" s="8"/>
      <c r="U31" s="8"/>
      <c r="V31" s="8"/>
      <c r="W31" s="8">
        <v>16422923</v>
      </c>
      <c r="X31" s="8">
        <v>15625496</v>
      </c>
      <c r="Y31" s="8">
        <v>797427</v>
      </c>
      <c r="Z31" s="2">
        <v>5.1</v>
      </c>
      <c r="AA31" s="6">
        <v>20833991</v>
      </c>
    </row>
    <row r="32" spans="1:27" ht="13.5">
      <c r="A32" s="25" t="s">
        <v>43</v>
      </c>
      <c r="B32" s="24"/>
      <c r="C32" s="6">
        <v>90360</v>
      </c>
      <c r="D32" s="6"/>
      <c r="E32" s="7">
        <v>92000</v>
      </c>
      <c r="F32" s="8">
        <v>102000</v>
      </c>
      <c r="G32" s="8">
        <v>7280</v>
      </c>
      <c r="H32" s="8">
        <v>9880</v>
      </c>
      <c r="I32" s="8">
        <v>10400</v>
      </c>
      <c r="J32" s="8">
        <v>27560</v>
      </c>
      <c r="K32" s="8">
        <v>9880</v>
      </c>
      <c r="L32" s="8">
        <v>10920</v>
      </c>
      <c r="M32" s="8">
        <v>3640</v>
      </c>
      <c r="N32" s="8">
        <v>24440</v>
      </c>
      <c r="O32" s="8">
        <v>4160</v>
      </c>
      <c r="P32" s="8">
        <v>10990</v>
      </c>
      <c r="Q32" s="8">
        <v>7800</v>
      </c>
      <c r="R32" s="8">
        <v>22950</v>
      </c>
      <c r="S32" s="8"/>
      <c r="T32" s="8"/>
      <c r="U32" s="8"/>
      <c r="V32" s="8"/>
      <c r="W32" s="8">
        <v>74950</v>
      </c>
      <c r="X32" s="8">
        <v>76500</v>
      </c>
      <c r="Y32" s="8">
        <v>-1550</v>
      </c>
      <c r="Z32" s="2">
        <v>-2.03</v>
      </c>
      <c r="AA32" s="6">
        <v>102000</v>
      </c>
    </row>
    <row r="33" spans="1:27" ht="13.5">
      <c r="A33" s="25" t="s">
        <v>56</v>
      </c>
      <c r="B33" s="24"/>
      <c r="C33" s="6">
        <v>33579278</v>
      </c>
      <c r="D33" s="6"/>
      <c r="E33" s="7">
        <v>30331646</v>
      </c>
      <c r="F33" s="8">
        <v>31424719</v>
      </c>
      <c r="G33" s="8">
        <v>3675202</v>
      </c>
      <c r="H33" s="8">
        <v>3274535</v>
      </c>
      <c r="I33" s="8">
        <v>2310883</v>
      </c>
      <c r="J33" s="8">
        <v>9260620</v>
      </c>
      <c r="K33" s="8">
        <v>2291434</v>
      </c>
      <c r="L33" s="8">
        <v>3463957</v>
      </c>
      <c r="M33" s="8">
        <v>2416814</v>
      </c>
      <c r="N33" s="8">
        <v>8172205</v>
      </c>
      <c r="O33" s="8">
        <v>3406708</v>
      </c>
      <c r="P33" s="8">
        <v>1861318</v>
      </c>
      <c r="Q33" s="8">
        <v>2232960</v>
      </c>
      <c r="R33" s="8">
        <v>7500986</v>
      </c>
      <c r="S33" s="8"/>
      <c r="T33" s="8"/>
      <c r="U33" s="8"/>
      <c r="V33" s="8"/>
      <c r="W33" s="8">
        <v>24933811</v>
      </c>
      <c r="X33" s="8">
        <v>23568520</v>
      </c>
      <c r="Y33" s="8">
        <v>1365291</v>
      </c>
      <c r="Z33" s="2">
        <v>5.79</v>
      </c>
      <c r="AA33" s="6">
        <v>31424719</v>
      </c>
    </row>
    <row r="34" spans="1:27" ht="13.5">
      <c r="A34" s="23" t="s">
        <v>57</v>
      </c>
      <c r="B34" s="29"/>
      <c r="C34" s="6">
        <v>1933329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191543710</v>
      </c>
      <c r="D35" s="33">
        <f>SUM(D24:D34)</f>
        <v>0</v>
      </c>
      <c r="E35" s="34">
        <f t="shared" si="1"/>
        <v>187821771</v>
      </c>
      <c r="F35" s="35">
        <f t="shared" si="1"/>
        <v>181787165</v>
      </c>
      <c r="G35" s="35">
        <f t="shared" si="1"/>
        <v>12669628</v>
      </c>
      <c r="H35" s="35">
        <f t="shared" si="1"/>
        <v>13192058</v>
      </c>
      <c r="I35" s="35">
        <f t="shared" si="1"/>
        <v>11352112</v>
      </c>
      <c r="J35" s="35">
        <f t="shared" si="1"/>
        <v>37213798</v>
      </c>
      <c r="K35" s="35">
        <f t="shared" si="1"/>
        <v>12490712</v>
      </c>
      <c r="L35" s="35">
        <f t="shared" si="1"/>
        <v>13049756</v>
      </c>
      <c r="M35" s="35">
        <f t="shared" si="1"/>
        <v>28890137</v>
      </c>
      <c r="N35" s="35">
        <f t="shared" si="1"/>
        <v>54430605</v>
      </c>
      <c r="O35" s="35">
        <f t="shared" si="1"/>
        <v>13622174</v>
      </c>
      <c r="P35" s="35">
        <f t="shared" si="1"/>
        <v>11352771</v>
      </c>
      <c r="Q35" s="35">
        <f t="shared" si="1"/>
        <v>12937340</v>
      </c>
      <c r="R35" s="35">
        <f t="shared" si="1"/>
        <v>37912285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129556688</v>
      </c>
      <c r="X35" s="35">
        <f t="shared" si="1"/>
        <v>136340357</v>
      </c>
      <c r="Y35" s="35">
        <f t="shared" si="1"/>
        <v>-6783669</v>
      </c>
      <c r="Z35" s="36">
        <f>+IF(X35&lt;&gt;0,+(Y35/X35)*100,0)</f>
        <v>-4.9755400009697786</v>
      </c>
      <c r="AA35" s="33">
        <f>SUM(AA24:AA34)</f>
        <v>181787165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-24284707</v>
      </c>
      <c r="D37" s="46">
        <f>+D21-D35</f>
        <v>0</v>
      </c>
      <c r="E37" s="47">
        <f t="shared" si="2"/>
        <v>-7315683</v>
      </c>
      <c r="F37" s="48">
        <f t="shared" si="2"/>
        <v>-2698877</v>
      </c>
      <c r="G37" s="48">
        <f t="shared" si="2"/>
        <v>44022132</v>
      </c>
      <c r="H37" s="48">
        <f t="shared" si="2"/>
        <v>-8304654</v>
      </c>
      <c r="I37" s="48">
        <f t="shared" si="2"/>
        <v>-6763313</v>
      </c>
      <c r="J37" s="48">
        <f t="shared" si="2"/>
        <v>28954165</v>
      </c>
      <c r="K37" s="48">
        <f t="shared" si="2"/>
        <v>-7911789</v>
      </c>
      <c r="L37" s="48">
        <f t="shared" si="2"/>
        <v>-9106511</v>
      </c>
      <c r="M37" s="48">
        <f t="shared" si="2"/>
        <v>19913441</v>
      </c>
      <c r="N37" s="48">
        <f t="shared" si="2"/>
        <v>2895141</v>
      </c>
      <c r="O37" s="48">
        <f t="shared" si="2"/>
        <v>-9469937</v>
      </c>
      <c r="P37" s="48">
        <f t="shared" si="2"/>
        <v>-7301157</v>
      </c>
      <c r="Q37" s="48">
        <f t="shared" si="2"/>
        <v>22253181</v>
      </c>
      <c r="R37" s="48">
        <f t="shared" si="2"/>
        <v>5482087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37331393</v>
      </c>
      <c r="X37" s="48">
        <f>IF(F21=F35,0,X21-X35)</f>
        <v>-2024132</v>
      </c>
      <c r="Y37" s="48">
        <f t="shared" si="2"/>
        <v>39355525</v>
      </c>
      <c r="Z37" s="49">
        <f>+IF(X37&lt;&gt;0,+(Y37/X37)*100,0)</f>
        <v>-1944.3161315566374</v>
      </c>
      <c r="AA37" s="46">
        <f>+AA21-AA35</f>
        <v>-2698877</v>
      </c>
    </row>
    <row r="38" spans="1:27" ht="22.5" customHeight="1">
      <c r="A38" s="50" t="s">
        <v>60</v>
      </c>
      <c r="B38" s="29"/>
      <c r="C38" s="6">
        <v>47112673</v>
      </c>
      <c r="D38" s="6"/>
      <c r="E38" s="7">
        <v>28804000</v>
      </c>
      <c r="F38" s="8">
        <v>39290364</v>
      </c>
      <c r="G38" s="8">
        <v>5338333</v>
      </c>
      <c r="H38" s="8">
        <v>3385297</v>
      </c>
      <c r="I38" s="8">
        <v>1028967</v>
      </c>
      <c r="J38" s="8">
        <v>9752597</v>
      </c>
      <c r="K38" s="8"/>
      <c r="L38" s="8"/>
      <c r="M38" s="8">
        <v>-1190999</v>
      </c>
      <c r="N38" s="8">
        <v>-1190999</v>
      </c>
      <c r="O38" s="8">
        <v>1485744</v>
      </c>
      <c r="P38" s="8">
        <v>1406795</v>
      </c>
      <c r="Q38" s="8">
        <v>2962868</v>
      </c>
      <c r="R38" s="8">
        <v>5855407</v>
      </c>
      <c r="S38" s="8"/>
      <c r="T38" s="8"/>
      <c r="U38" s="8"/>
      <c r="V38" s="8"/>
      <c r="W38" s="8">
        <v>14417005</v>
      </c>
      <c r="X38" s="8">
        <v>29467773</v>
      </c>
      <c r="Y38" s="8">
        <v>-15050768</v>
      </c>
      <c r="Z38" s="2">
        <v>-51.08</v>
      </c>
      <c r="AA38" s="6">
        <v>39290364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22827966</v>
      </c>
      <c r="D41" s="56">
        <f>SUM(D37:D40)</f>
        <v>0</v>
      </c>
      <c r="E41" s="57">
        <f t="shared" si="3"/>
        <v>21488317</v>
      </c>
      <c r="F41" s="58">
        <f t="shared" si="3"/>
        <v>36591487</v>
      </c>
      <c r="G41" s="58">
        <f t="shared" si="3"/>
        <v>49360465</v>
      </c>
      <c r="H41" s="58">
        <f t="shared" si="3"/>
        <v>-4919357</v>
      </c>
      <c r="I41" s="58">
        <f t="shared" si="3"/>
        <v>-5734346</v>
      </c>
      <c r="J41" s="58">
        <f t="shared" si="3"/>
        <v>38706762</v>
      </c>
      <c r="K41" s="58">
        <f t="shared" si="3"/>
        <v>-7911789</v>
      </c>
      <c r="L41" s="58">
        <f t="shared" si="3"/>
        <v>-9106511</v>
      </c>
      <c r="M41" s="58">
        <f t="shared" si="3"/>
        <v>18722442</v>
      </c>
      <c r="N41" s="58">
        <f t="shared" si="3"/>
        <v>1704142</v>
      </c>
      <c r="O41" s="58">
        <f t="shared" si="3"/>
        <v>-7984193</v>
      </c>
      <c r="P41" s="58">
        <f t="shared" si="3"/>
        <v>-5894362</v>
      </c>
      <c r="Q41" s="58">
        <f t="shared" si="3"/>
        <v>25216049</v>
      </c>
      <c r="R41" s="58">
        <f t="shared" si="3"/>
        <v>11337494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51748398</v>
      </c>
      <c r="X41" s="58">
        <f t="shared" si="3"/>
        <v>27443641</v>
      </c>
      <c r="Y41" s="58">
        <f t="shared" si="3"/>
        <v>24304757</v>
      </c>
      <c r="Z41" s="59">
        <f>+IF(X41&lt;&gt;0,+(Y41/X41)*100,0)</f>
        <v>88.56243601204373</v>
      </c>
      <c r="AA41" s="56">
        <f>SUM(AA37:AA40)</f>
        <v>36591487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22827966</v>
      </c>
      <c r="D43" s="64">
        <f>+D41-D42</f>
        <v>0</v>
      </c>
      <c r="E43" s="65">
        <f t="shared" si="4"/>
        <v>21488317</v>
      </c>
      <c r="F43" s="66">
        <f t="shared" si="4"/>
        <v>36591487</v>
      </c>
      <c r="G43" s="66">
        <f t="shared" si="4"/>
        <v>49360465</v>
      </c>
      <c r="H43" s="66">
        <f t="shared" si="4"/>
        <v>-4919357</v>
      </c>
      <c r="I43" s="66">
        <f t="shared" si="4"/>
        <v>-5734346</v>
      </c>
      <c r="J43" s="66">
        <f t="shared" si="4"/>
        <v>38706762</v>
      </c>
      <c r="K43" s="66">
        <f t="shared" si="4"/>
        <v>-7911789</v>
      </c>
      <c r="L43" s="66">
        <f t="shared" si="4"/>
        <v>-9106511</v>
      </c>
      <c r="M43" s="66">
        <f t="shared" si="4"/>
        <v>18722442</v>
      </c>
      <c r="N43" s="66">
        <f t="shared" si="4"/>
        <v>1704142</v>
      </c>
      <c r="O43" s="66">
        <f t="shared" si="4"/>
        <v>-7984193</v>
      </c>
      <c r="P43" s="66">
        <f t="shared" si="4"/>
        <v>-5894362</v>
      </c>
      <c r="Q43" s="66">
        <f t="shared" si="4"/>
        <v>25216049</v>
      </c>
      <c r="R43" s="66">
        <f t="shared" si="4"/>
        <v>11337494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51748398</v>
      </c>
      <c r="X43" s="66">
        <f t="shared" si="4"/>
        <v>27443641</v>
      </c>
      <c r="Y43" s="66">
        <f t="shared" si="4"/>
        <v>24304757</v>
      </c>
      <c r="Z43" s="67">
        <f>+IF(X43&lt;&gt;0,+(Y43/X43)*100,0)</f>
        <v>88.56243601204373</v>
      </c>
      <c r="AA43" s="64">
        <f>+AA41-AA42</f>
        <v>36591487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22827966</v>
      </c>
      <c r="D45" s="56">
        <f>SUM(D43:D44)</f>
        <v>0</v>
      </c>
      <c r="E45" s="57">
        <f t="shared" si="5"/>
        <v>21488317</v>
      </c>
      <c r="F45" s="58">
        <f t="shared" si="5"/>
        <v>36591487</v>
      </c>
      <c r="G45" s="58">
        <f t="shared" si="5"/>
        <v>49360465</v>
      </c>
      <c r="H45" s="58">
        <f t="shared" si="5"/>
        <v>-4919357</v>
      </c>
      <c r="I45" s="58">
        <f t="shared" si="5"/>
        <v>-5734346</v>
      </c>
      <c r="J45" s="58">
        <f t="shared" si="5"/>
        <v>38706762</v>
      </c>
      <c r="K45" s="58">
        <f t="shared" si="5"/>
        <v>-7911789</v>
      </c>
      <c r="L45" s="58">
        <f t="shared" si="5"/>
        <v>-9106511</v>
      </c>
      <c r="M45" s="58">
        <f t="shared" si="5"/>
        <v>18722442</v>
      </c>
      <c r="N45" s="58">
        <f t="shared" si="5"/>
        <v>1704142</v>
      </c>
      <c r="O45" s="58">
        <f t="shared" si="5"/>
        <v>-7984193</v>
      </c>
      <c r="P45" s="58">
        <f t="shared" si="5"/>
        <v>-5894362</v>
      </c>
      <c r="Q45" s="58">
        <f t="shared" si="5"/>
        <v>25216049</v>
      </c>
      <c r="R45" s="58">
        <f t="shared" si="5"/>
        <v>11337494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51748398</v>
      </c>
      <c r="X45" s="58">
        <f t="shared" si="5"/>
        <v>27443641</v>
      </c>
      <c r="Y45" s="58">
        <f t="shared" si="5"/>
        <v>24304757</v>
      </c>
      <c r="Z45" s="59">
        <f>+IF(X45&lt;&gt;0,+(Y45/X45)*100,0)</f>
        <v>88.56243601204373</v>
      </c>
      <c r="AA45" s="56">
        <f>SUM(AA43:AA44)</f>
        <v>36591487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22827966</v>
      </c>
      <c r="D47" s="71">
        <f>SUM(D45:D46)</f>
        <v>0</v>
      </c>
      <c r="E47" s="72">
        <f t="shared" si="6"/>
        <v>21488317</v>
      </c>
      <c r="F47" s="73">
        <f t="shared" si="6"/>
        <v>36591487</v>
      </c>
      <c r="G47" s="73">
        <f t="shared" si="6"/>
        <v>49360465</v>
      </c>
      <c r="H47" s="74">
        <f t="shared" si="6"/>
        <v>-4919357</v>
      </c>
      <c r="I47" s="74">
        <f t="shared" si="6"/>
        <v>-5734346</v>
      </c>
      <c r="J47" s="74">
        <f t="shared" si="6"/>
        <v>38706762</v>
      </c>
      <c r="K47" s="74">
        <f t="shared" si="6"/>
        <v>-7911789</v>
      </c>
      <c r="L47" s="74">
        <f t="shared" si="6"/>
        <v>-9106511</v>
      </c>
      <c r="M47" s="73">
        <f t="shared" si="6"/>
        <v>18722442</v>
      </c>
      <c r="N47" s="73">
        <f t="shared" si="6"/>
        <v>1704142</v>
      </c>
      <c r="O47" s="74">
        <f t="shared" si="6"/>
        <v>-7984193</v>
      </c>
      <c r="P47" s="74">
        <f t="shared" si="6"/>
        <v>-5894362</v>
      </c>
      <c r="Q47" s="74">
        <f t="shared" si="6"/>
        <v>25216049</v>
      </c>
      <c r="R47" s="74">
        <f t="shared" si="6"/>
        <v>11337494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51748398</v>
      </c>
      <c r="X47" s="74">
        <f t="shared" si="6"/>
        <v>27443641</v>
      </c>
      <c r="Y47" s="74">
        <f t="shared" si="6"/>
        <v>24304757</v>
      </c>
      <c r="Z47" s="75">
        <f>+IF(X47&lt;&gt;0,+(Y47/X47)*100,0)</f>
        <v>88.56243601204373</v>
      </c>
      <c r="AA47" s="76">
        <f>SUM(AA45:AA46)</f>
        <v>36591487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47873594</v>
      </c>
      <c r="D5" s="6"/>
      <c r="E5" s="7">
        <v>126919416</v>
      </c>
      <c r="F5" s="8">
        <v>96995821</v>
      </c>
      <c r="G5" s="8">
        <v>43924128</v>
      </c>
      <c r="H5" s="8">
        <v>4820289</v>
      </c>
      <c r="I5" s="8">
        <v>4830321</v>
      </c>
      <c r="J5" s="8">
        <v>53574738</v>
      </c>
      <c r="K5" s="8">
        <v>4824912</v>
      </c>
      <c r="L5" s="8">
        <v>4821903</v>
      </c>
      <c r="M5" s="8">
        <v>4817914</v>
      </c>
      <c r="N5" s="8">
        <v>14464729</v>
      </c>
      <c r="O5" s="8">
        <v>4822202</v>
      </c>
      <c r="P5" s="8">
        <v>4809017</v>
      </c>
      <c r="Q5" s="8">
        <v>4809017</v>
      </c>
      <c r="R5" s="8">
        <v>14440236</v>
      </c>
      <c r="S5" s="8"/>
      <c r="T5" s="8"/>
      <c r="U5" s="8"/>
      <c r="V5" s="8"/>
      <c r="W5" s="8">
        <v>82479703</v>
      </c>
      <c r="X5" s="8">
        <v>72746866</v>
      </c>
      <c r="Y5" s="8">
        <v>9732837</v>
      </c>
      <c r="Z5" s="2">
        <v>13.38</v>
      </c>
      <c r="AA5" s="6">
        <v>96995821</v>
      </c>
    </row>
    <row r="6" spans="1:27" ht="13.5">
      <c r="A6" s="23" t="s">
        <v>32</v>
      </c>
      <c r="B6" s="24"/>
      <c r="C6" s="6">
        <v>231427405</v>
      </c>
      <c r="D6" s="6"/>
      <c r="E6" s="7">
        <v>259212120</v>
      </c>
      <c r="F6" s="8">
        <v>240879478</v>
      </c>
      <c r="G6" s="8">
        <v>21983466</v>
      </c>
      <c r="H6" s="8">
        <v>22862474</v>
      </c>
      <c r="I6" s="8">
        <v>15440990</v>
      </c>
      <c r="J6" s="8">
        <v>60286930</v>
      </c>
      <c r="K6" s="8">
        <v>17615917</v>
      </c>
      <c r="L6" s="8">
        <v>19248399</v>
      </c>
      <c r="M6" s="8">
        <v>10857916</v>
      </c>
      <c r="N6" s="8">
        <v>47722232</v>
      </c>
      <c r="O6" s="8">
        <v>18437421</v>
      </c>
      <c r="P6" s="8">
        <v>25685369</v>
      </c>
      <c r="Q6" s="8">
        <v>30532533</v>
      </c>
      <c r="R6" s="8">
        <v>74655323</v>
      </c>
      <c r="S6" s="8"/>
      <c r="T6" s="8"/>
      <c r="U6" s="8"/>
      <c r="V6" s="8"/>
      <c r="W6" s="8">
        <v>182664485</v>
      </c>
      <c r="X6" s="8">
        <v>180659608</v>
      </c>
      <c r="Y6" s="8">
        <v>2004877</v>
      </c>
      <c r="Z6" s="2">
        <v>1.11</v>
      </c>
      <c r="AA6" s="6">
        <v>240879478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8099544</v>
      </c>
      <c r="D9" s="6"/>
      <c r="E9" s="7">
        <v>8702160</v>
      </c>
      <c r="F9" s="8">
        <v>8702160</v>
      </c>
      <c r="G9" s="8">
        <v>745761</v>
      </c>
      <c r="H9" s="8">
        <v>740464</v>
      </c>
      <c r="I9" s="8">
        <v>744547</v>
      </c>
      <c r="J9" s="8">
        <v>2230772</v>
      </c>
      <c r="K9" s="8">
        <v>736075</v>
      </c>
      <c r="L9" s="8">
        <v>723027</v>
      </c>
      <c r="M9" s="8">
        <v>760460</v>
      </c>
      <c r="N9" s="8">
        <v>2219562</v>
      </c>
      <c r="O9" s="8">
        <v>742292</v>
      </c>
      <c r="P9" s="8">
        <v>756653</v>
      </c>
      <c r="Q9" s="8">
        <v>754686</v>
      </c>
      <c r="R9" s="8">
        <v>2253631</v>
      </c>
      <c r="S9" s="8"/>
      <c r="T9" s="8"/>
      <c r="U9" s="8"/>
      <c r="V9" s="8"/>
      <c r="W9" s="8">
        <v>6703965</v>
      </c>
      <c r="X9" s="8">
        <v>6526620</v>
      </c>
      <c r="Y9" s="8">
        <v>177345</v>
      </c>
      <c r="Z9" s="2">
        <v>2.72</v>
      </c>
      <c r="AA9" s="6">
        <v>8702160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197318</v>
      </c>
      <c r="D11" s="6"/>
      <c r="E11" s="7">
        <v>225336</v>
      </c>
      <c r="F11" s="8">
        <v>125526</v>
      </c>
      <c r="G11" s="8">
        <v>11946</v>
      </c>
      <c r="H11" s="8">
        <v>4546</v>
      </c>
      <c r="I11" s="8">
        <v>4178</v>
      </c>
      <c r="J11" s="8">
        <v>20670</v>
      </c>
      <c r="K11" s="8">
        <v>11935</v>
      </c>
      <c r="L11" s="8">
        <v>11214</v>
      </c>
      <c r="M11" s="8">
        <v>18250</v>
      </c>
      <c r="N11" s="8">
        <v>41399</v>
      </c>
      <c r="O11" s="8">
        <v>9408</v>
      </c>
      <c r="P11" s="8"/>
      <c r="Q11" s="8">
        <v>63567</v>
      </c>
      <c r="R11" s="8">
        <v>72975</v>
      </c>
      <c r="S11" s="8"/>
      <c r="T11" s="8"/>
      <c r="U11" s="8"/>
      <c r="V11" s="8"/>
      <c r="W11" s="8">
        <v>135044</v>
      </c>
      <c r="X11" s="8">
        <v>94146</v>
      </c>
      <c r="Y11" s="8">
        <v>40898</v>
      </c>
      <c r="Z11" s="2">
        <v>43.44</v>
      </c>
      <c r="AA11" s="6">
        <v>125526</v>
      </c>
    </row>
    <row r="12" spans="1:27" ht="13.5">
      <c r="A12" s="25" t="s">
        <v>37</v>
      </c>
      <c r="B12" s="29"/>
      <c r="C12" s="6">
        <v>1696440</v>
      </c>
      <c r="D12" s="6"/>
      <c r="E12" s="7"/>
      <c r="F12" s="8">
        <v>1696116</v>
      </c>
      <c r="G12" s="8">
        <v>245405</v>
      </c>
      <c r="H12" s="8">
        <v>25480</v>
      </c>
      <c r="I12" s="8">
        <v>40799</v>
      </c>
      <c r="J12" s="8">
        <v>311684</v>
      </c>
      <c r="K12" s="8">
        <v>36642</v>
      </c>
      <c r="L12" s="8">
        <v>56403</v>
      </c>
      <c r="M12" s="8">
        <v>59687</v>
      </c>
      <c r="N12" s="8">
        <v>152732</v>
      </c>
      <c r="O12" s="8">
        <v>96906</v>
      </c>
      <c r="P12" s="8">
        <v>9796</v>
      </c>
      <c r="Q12" s="8"/>
      <c r="R12" s="8">
        <v>106702</v>
      </c>
      <c r="S12" s="8"/>
      <c r="T12" s="8"/>
      <c r="U12" s="8"/>
      <c r="V12" s="8"/>
      <c r="W12" s="8">
        <v>571118</v>
      </c>
      <c r="X12" s="8">
        <v>1272087</v>
      </c>
      <c r="Y12" s="8">
        <v>-700969</v>
      </c>
      <c r="Z12" s="2">
        <v>-55.1</v>
      </c>
      <c r="AA12" s="6">
        <v>1696116</v>
      </c>
    </row>
    <row r="13" spans="1:27" ht="13.5">
      <c r="A13" s="23" t="s">
        <v>38</v>
      </c>
      <c r="B13" s="29"/>
      <c r="C13" s="6">
        <v>22700</v>
      </c>
      <c r="D13" s="6"/>
      <c r="E13" s="7">
        <v>101016</v>
      </c>
      <c r="F13" s="8">
        <v>56906022</v>
      </c>
      <c r="G13" s="8">
        <v>412329</v>
      </c>
      <c r="H13" s="8">
        <v>5476019</v>
      </c>
      <c r="I13" s="8">
        <v>5842134</v>
      </c>
      <c r="J13" s="8">
        <v>11730482</v>
      </c>
      <c r="K13" s="8">
        <v>5989012</v>
      </c>
      <c r="L13" s="8">
        <v>5979428</v>
      </c>
      <c r="M13" s="8">
        <v>6291252</v>
      </c>
      <c r="N13" s="8">
        <v>18259692</v>
      </c>
      <c r="O13" s="8">
        <v>5696435</v>
      </c>
      <c r="P13" s="8">
        <v>190</v>
      </c>
      <c r="Q13" s="8">
        <v>-48448</v>
      </c>
      <c r="R13" s="8">
        <v>5648177</v>
      </c>
      <c r="S13" s="8"/>
      <c r="T13" s="8"/>
      <c r="U13" s="8"/>
      <c r="V13" s="8"/>
      <c r="W13" s="8">
        <v>35638351</v>
      </c>
      <c r="X13" s="8">
        <v>42679515</v>
      </c>
      <c r="Y13" s="8">
        <v>-7041164</v>
      </c>
      <c r="Z13" s="2">
        <v>-16.5</v>
      </c>
      <c r="AA13" s="6">
        <v>56906022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25847639</v>
      </c>
      <c r="D15" s="6"/>
      <c r="E15" s="7">
        <v>26873022</v>
      </c>
      <c r="F15" s="8">
        <v>25017645</v>
      </c>
      <c r="G15" s="8">
        <v>1860286</v>
      </c>
      <c r="H15" s="8">
        <v>1943418</v>
      </c>
      <c r="I15" s="8">
        <v>2413455</v>
      </c>
      <c r="J15" s="8">
        <v>6217159</v>
      </c>
      <c r="K15" s="8">
        <v>1863084</v>
      </c>
      <c r="L15" s="8">
        <v>2015266</v>
      </c>
      <c r="M15" s="8">
        <v>1920493</v>
      </c>
      <c r="N15" s="8">
        <v>5798843</v>
      </c>
      <c r="O15" s="8">
        <v>1445023</v>
      </c>
      <c r="P15" s="8">
        <v>9743</v>
      </c>
      <c r="Q15" s="8">
        <v>15000</v>
      </c>
      <c r="R15" s="8">
        <v>1469766</v>
      </c>
      <c r="S15" s="8"/>
      <c r="T15" s="8"/>
      <c r="U15" s="8"/>
      <c r="V15" s="8"/>
      <c r="W15" s="8">
        <v>13485768</v>
      </c>
      <c r="X15" s="8">
        <v>18763233</v>
      </c>
      <c r="Y15" s="8">
        <v>-5277465</v>
      </c>
      <c r="Z15" s="2">
        <v>-28.13</v>
      </c>
      <c r="AA15" s="6">
        <v>25017645</v>
      </c>
    </row>
    <row r="16" spans="1:27" ht="13.5">
      <c r="A16" s="23" t="s">
        <v>41</v>
      </c>
      <c r="B16" s="29"/>
      <c r="C16" s="6">
        <v>3967927</v>
      </c>
      <c r="D16" s="6"/>
      <c r="E16" s="7">
        <v>1354356</v>
      </c>
      <c r="F16" s="8">
        <v>3423212</v>
      </c>
      <c r="G16" s="8">
        <v>231036</v>
      </c>
      <c r="H16" s="8">
        <v>136779</v>
      </c>
      <c r="I16" s="8">
        <v>242195</v>
      </c>
      <c r="J16" s="8">
        <v>610010</v>
      </c>
      <c r="K16" s="8">
        <v>400508</v>
      </c>
      <c r="L16" s="8">
        <v>346788</v>
      </c>
      <c r="M16" s="8">
        <v>310054</v>
      </c>
      <c r="N16" s="8">
        <v>1057350</v>
      </c>
      <c r="O16" s="8">
        <v>329513</v>
      </c>
      <c r="P16" s="8">
        <v>29326</v>
      </c>
      <c r="Q16" s="8">
        <v>1537</v>
      </c>
      <c r="R16" s="8">
        <v>360376</v>
      </c>
      <c r="S16" s="8"/>
      <c r="T16" s="8"/>
      <c r="U16" s="8"/>
      <c r="V16" s="8"/>
      <c r="W16" s="8">
        <v>2027736</v>
      </c>
      <c r="X16" s="8">
        <v>2567405</v>
      </c>
      <c r="Y16" s="8">
        <v>-539669</v>
      </c>
      <c r="Z16" s="2">
        <v>-21.02</v>
      </c>
      <c r="AA16" s="6">
        <v>3423212</v>
      </c>
    </row>
    <row r="17" spans="1:27" ht="13.5">
      <c r="A17" s="23" t="s">
        <v>42</v>
      </c>
      <c r="B17" s="29"/>
      <c r="C17" s="6">
        <v>92669</v>
      </c>
      <c r="D17" s="6"/>
      <c r="E17" s="7">
        <v>16308</v>
      </c>
      <c r="F17" s="8">
        <v>16308</v>
      </c>
      <c r="G17" s="8"/>
      <c r="H17" s="8">
        <v>3817</v>
      </c>
      <c r="I17" s="8">
        <v>11826</v>
      </c>
      <c r="J17" s="8">
        <v>15643</v>
      </c>
      <c r="K17" s="8">
        <v>16278</v>
      </c>
      <c r="L17" s="8">
        <v>12096</v>
      </c>
      <c r="M17" s="8">
        <v>14357</v>
      </c>
      <c r="N17" s="8">
        <v>42731</v>
      </c>
      <c r="O17" s="8">
        <v>13687</v>
      </c>
      <c r="P17" s="8">
        <v>123051</v>
      </c>
      <c r="Q17" s="8">
        <v>76047</v>
      </c>
      <c r="R17" s="8">
        <v>212785</v>
      </c>
      <c r="S17" s="8"/>
      <c r="T17" s="8"/>
      <c r="U17" s="8"/>
      <c r="V17" s="8"/>
      <c r="W17" s="8">
        <v>271159</v>
      </c>
      <c r="X17" s="8">
        <v>12231</v>
      </c>
      <c r="Y17" s="8">
        <v>258928</v>
      </c>
      <c r="Z17" s="2">
        <v>2116.98</v>
      </c>
      <c r="AA17" s="6">
        <v>16308</v>
      </c>
    </row>
    <row r="18" spans="1:27" ht="13.5">
      <c r="A18" s="23" t="s">
        <v>43</v>
      </c>
      <c r="B18" s="29"/>
      <c r="C18" s="6">
        <v>169490693</v>
      </c>
      <c r="D18" s="6"/>
      <c r="E18" s="7">
        <v>187675992</v>
      </c>
      <c r="F18" s="8">
        <v>187675996</v>
      </c>
      <c r="G18" s="8">
        <v>69227000</v>
      </c>
      <c r="H18" s="8">
        <v>538000</v>
      </c>
      <c r="I18" s="8"/>
      <c r="J18" s="8">
        <v>69765000</v>
      </c>
      <c r="K18" s="8"/>
      <c r="L18" s="8">
        <v>968000</v>
      </c>
      <c r="M18" s="8"/>
      <c r="N18" s="8">
        <v>968000</v>
      </c>
      <c r="O18" s="8">
        <v>56250000</v>
      </c>
      <c r="P18" s="8">
        <v>-306</v>
      </c>
      <c r="Q18" s="8"/>
      <c r="R18" s="8">
        <v>56249694</v>
      </c>
      <c r="S18" s="8"/>
      <c r="T18" s="8"/>
      <c r="U18" s="8"/>
      <c r="V18" s="8"/>
      <c r="W18" s="8">
        <v>126982694</v>
      </c>
      <c r="X18" s="8">
        <v>140756998</v>
      </c>
      <c r="Y18" s="8">
        <v>-13774304</v>
      </c>
      <c r="Z18" s="2">
        <v>-9.79</v>
      </c>
      <c r="AA18" s="6">
        <v>187675996</v>
      </c>
    </row>
    <row r="19" spans="1:27" ht="13.5">
      <c r="A19" s="23" t="s">
        <v>44</v>
      </c>
      <c r="B19" s="29"/>
      <c r="C19" s="6">
        <v>2099046</v>
      </c>
      <c r="D19" s="6"/>
      <c r="E19" s="7">
        <v>2941920</v>
      </c>
      <c r="F19" s="26">
        <v>2994208</v>
      </c>
      <c r="G19" s="26">
        <v>102621</v>
      </c>
      <c r="H19" s="26">
        <v>111649</v>
      </c>
      <c r="I19" s="26">
        <v>92848</v>
      </c>
      <c r="J19" s="26">
        <v>307118</v>
      </c>
      <c r="K19" s="26">
        <v>652158</v>
      </c>
      <c r="L19" s="26">
        <v>138753</v>
      </c>
      <c r="M19" s="26">
        <v>151987</v>
      </c>
      <c r="N19" s="26">
        <v>942898</v>
      </c>
      <c r="O19" s="26">
        <v>161722</v>
      </c>
      <c r="P19" s="26">
        <v>250697</v>
      </c>
      <c r="Q19" s="26">
        <v>3657739</v>
      </c>
      <c r="R19" s="26">
        <v>4070158</v>
      </c>
      <c r="S19" s="26"/>
      <c r="T19" s="26"/>
      <c r="U19" s="26"/>
      <c r="V19" s="26"/>
      <c r="W19" s="26">
        <v>5320174</v>
      </c>
      <c r="X19" s="26">
        <v>2245651</v>
      </c>
      <c r="Y19" s="26">
        <v>3074523</v>
      </c>
      <c r="Z19" s="27">
        <v>136.91</v>
      </c>
      <c r="AA19" s="28">
        <v>2994208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490814975</v>
      </c>
      <c r="D21" s="33">
        <f t="shared" si="0"/>
        <v>0</v>
      </c>
      <c r="E21" s="34">
        <f t="shared" si="0"/>
        <v>614021646</v>
      </c>
      <c r="F21" s="35">
        <f t="shared" si="0"/>
        <v>624432492</v>
      </c>
      <c r="G21" s="35">
        <f t="shared" si="0"/>
        <v>138743978</v>
      </c>
      <c r="H21" s="35">
        <f t="shared" si="0"/>
        <v>36662935</v>
      </c>
      <c r="I21" s="35">
        <f t="shared" si="0"/>
        <v>29663293</v>
      </c>
      <c r="J21" s="35">
        <f t="shared" si="0"/>
        <v>205070206</v>
      </c>
      <c r="K21" s="35">
        <f t="shared" si="0"/>
        <v>32146521</v>
      </c>
      <c r="L21" s="35">
        <f t="shared" si="0"/>
        <v>34321277</v>
      </c>
      <c r="M21" s="35">
        <f t="shared" si="0"/>
        <v>25202370</v>
      </c>
      <c r="N21" s="35">
        <f t="shared" si="0"/>
        <v>91670168</v>
      </c>
      <c r="O21" s="35">
        <f t="shared" si="0"/>
        <v>88004609</v>
      </c>
      <c r="P21" s="35">
        <f t="shared" si="0"/>
        <v>31673536</v>
      </c>
      <c r="Q21" s="35">
        <f t="shared" si="0"/>
        <v>39861678</v>
      </c>
      <c r="R21" s="35">
        <f t="shared" si="0"/>
        <v>159539823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456280197</v>
      </c>
      <c r="X21" s="35">
        <f t="shared" si="0"/>
        <v>468324360</v>
      </c>
      <c r="Y21" s="35">
        <f t="shared" si="0"/>
        <v>-12044163</v>
      </c>
      <c r="Z21" s="36">
        <f>+IF(X21&lt;&gt;0,+(Y21/X21)*100,0)</f>
        <v>-2.571756677359256</v>
      </c>
      <c r="AA21" s="33">
        <f>SUM(AA5:AA20)</f>
        <v>624432492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168420425</v>
      </c>
      <c r="D24" s="6"/>
      <c r="E24" s="7">
        <v>182519580</v>
      </c>
      <c r="F24" s="8">
        <v>182513000</v>
      </c>
      <c r="G24" s="8"/>
      <c r="H24" s="8"/>
      <c r="I24" s="8">
        <v>27033658</v>
      </c>
      <c r="J24" s="8">
        <v>27033658</v>
      </c>
      <c r="K24" s="8">
        <v>1172512</v>
      </c>
      <c r="L24" s="8">
        <v>16076204</v>
      </c>
      <c r="M24" s="8">
        <v>26204229</v>
      </c>
      <c r="N24" s="8">
        <v>43452945</v>
      </c>
      <c r="O24" s="8">
        <v>2463438</v>
      </c>
      <c r="P24" s="8">
        <v>679261</v>
      </c>
      <c r="Q24" s="8">
        <v>116328</v>
      </c>
      <c r="R24" s="8">
        <v>3259027</v>
      </c>
      <c r="S24" s="8"/>
      <c r="T24" s="8"/>
      <c r="U24" s="8"/>
      <c r="V24" s="8"/>
      <c r="W24" s="8">
        <v>73745630</v>
      </c>
      <c r="X24" s="8">
        <v>136884698</v>
      </c>
      <c r="Y24" s="8">
        <v>-63139068</v>
      </c>
      <c r="Z24" s="2">
        <v>-46.13</v>
      </c>
      <c r="AA24" s="6">
        <v>182513000</v>
      </c>
    </row>
    <row r="25" spans="1:27" ht="13.5">
      <c r="A25" s="25" t="s">
        <v>49</v>
      </c>
      <c r="B25" s="24"/>
      <c r="C25" s="6">
        <v>13908288</v>
      </c>
      <c r="D25" s="6"/>
      <c r="E25" s="7">
        <v>17778996</v>
      </c>
      <c r="F25" s="8">
        <v>13504001</v>
      </c>
      <c r="G25" s="8"/>
      <c r="H25" s="8"/>
      <c r="I25" s="8">
        <v>2316871</v>
      </c>
      <c r="J25" s="8">
        <v>2316871</v>
      </c>
      <c r="K25" s="8">
        <v>1170228</v>
      </c>
      <c r="L25" s="8">
        <v>1146088</v>
      </c>
      <c r="M25" s="8">
        <v>1146088</v>
      </c>
      <c r="N25" s="8">
        <v>3462404</v>
      </c>
      <c r="O25" s="8">
        <v>2220372</v>
      </c>
      <c r="P25" s="8"/>
      <c r="Q25" s="8"/>
      <c r="R25" s="8">
        <v>2220372</v>
      </c>
      <c r="S25" s="8"/>
      <c r="T25" s="8"/>
      <c r="U25" s="8"/>
      <c r="V25" s="8"/>
      <c r="W25" s="8">
        <v>7999647</v>
      </c>
      <c r="X25" s="8">
        <v>10127996</v>
      </c>
      <c r="Y25" s="8">
        <v>-2128349</v>
      </c>
      <c r="Z25" s="2">
        <v>-21.01</v>
      </c>
      <c r="AA25" s="6">
        <v>13504001</v>
      </c>
    </row>
    <row r="26" spans="1:27" ht="13.5">
      <c r="A26" s="25" t="s">
        <v>50</v>
      </c>
      <c r="B26" s="24"/>
      <c r="C26" s="6">
        <v>147608142</v>
      </c>
      <c r="D26" s="6"/>
      <c r="E26" s="7">
        <v>6999996</v>
      </c>
      <c r="F26" s="8">
        <v>14212996</v>
      </c>
      <c r="G26" s="8"/>
      <c r="H26" s="8">
        <v>2544</v>
      </c>
      <c r="I26" s="8"/>
      <c r="J26" s="8">
        <v>2544</v>
      </c>
      <c r="K26" s="8"/>
      <c r="L26" s="8"/>
      <c r="M26" s="8">
        <v>7877</v>
      </c>
      <c r="N26" s="8">
        <v>7877</v>
      </c>
      <c r="O26" s="8">
        <v>18425</v>
      </c>
      <c r="P26" s="8"/>
      <c r="Q26" s="8"/>
      <c r="R26" s="8">
        <v>18425</v>
      </c>
      <c r="S26" s="8"/>
      <c r="T26" s="8"/>
      <c r="U26" s="8"/>
      <c r="V26" s="8"/>
      <c r="W26" s="8">
        <v>28846</v>
      </c>
      <c r="X26" s="8">
        <v>10659748</v>
      </c>
      <c r="Y26" s="8">
        <v>-10630902</v>
      </c>
      <c r="Z26" s="2">
        <v>-99.73</v>
      </c>
      <c r="AA26" s="6">
        <v>14212996</v>
      </c>
    </row>
    <row r="27" spans="1:27" ht="13.5">
      <c r="A27" s="25" t="s">
        <v>51</v>
      </c>
      <c r="B27" s="24"/>
      <c r="C27" s="6">
        <v>79842977</v>
      </c>
      <c r="D27" s="6"/>
      <c r="E27" s="7">
        <v>47642076</v>
      </c>
      <c r="F27" s="8">
        <v>56529999</v>
      </c>
      <c r="G27" s="8"/>
      <c r="H27" s="8"/>
      <c r="I27" s="8"/>
      <c r="J27" s="8"/>
      <c r="K27" s="8"/>
      <c r="L27" s="8"/>
      <c r="M27" s="8"/>
      <c r="N27" s="8"/>
      <c r="O27" s="8"/>
      <c r="P27" s="8">
        <v>-226728</v>
      </c>
      <c r="Q27" s="8"/>
      <c r="R27" s="8">
        <v>-226728</v>
      </c>
      <c r="S27" s="8"/>
      <c r="T27" s="8"/>
      <c r="U27" s="8"/>
      <c r="V27" s="8"/>
      <c r="W27" s="8">
        <v>-226728</v>
      </c>
      <c r="X27" s="8">
        <v>42397497</v>
      </c>
      <c r="Y27" s="8">
        <v>-42624225</v>
      </c>
      <c r="Z27" s="2">
        <v>-100.53</v>
      </c>
      <c r="AA27" s="6">
        <v>56529999</v>
      </c>
    </row>
    <row r="28" spans="1:27" ht="13.5">
      <c r="A28" s="25" t="s">
        <v>52</v>
      </c>
      <c r="B28" s="24"/>
      <c r="C28" s="6">
        <v>5331203</v>
      </c>
      <c r="D28" s="6"/>
      <c r="E28" s="7">
        <v>8757408</v>
      </c>
      <c r="F28" s="8">
        <v>2720553</v>
      </c>
      <c r="G28" s="8">
        <v>374202</v>
      </c>
      <c r="H28" s="8">
        <v>383398</v>
      </c>
      <c r="I28" s="8">
        <v>466726</v>
      </c>
      <c r="J28" s="8">
        <v>1224326</v>
      </c>
      <c r="K28" s="8">
        <v>405141</v>
      </c>
      <c r="L28" s="8">
        <v>319692</v>
      </c>
      <c r="M28" s="8">
        <v>85668</v>
      </c>
      <c r="N28" s="8">
        <v>810501</v>
      </c>
      <c r="O28" s="8">
        <v>283310</v>
      </c>
      <c r="P28" s="8">
        <v>235646</v>
      </c>
      <c r="Q28" s="8">
        <v>2232</v>
      </c>
      <c r="R28" s="8">
        <v>521188</v>
      </c>
      <c r="S28" s="8"/>
      <c r="T28" s="8"/>
      <c r="U28" s="8"/>
      <c r="V28" s="8"/>
      <c r="W28" s="8">
        <v>2556015</v>
      </c>
      <c r="X28" s="8">
        <v>2040414</v>
      </c>
      <c r="Y28" s="8">
        <v>515601</v>
      </c>
      <c r="Z28" s="2">
        <v>25.27</v>
      </c>
      <c r="AA28" s="6">
        <v>2720553</v>
      </c>
    </row>
    <row r="29" spans="1:27" ht="13.5">
      <c r="A29" s="25" t="s">
        <v>53</v>
      </c>
      <c r="B29" s="24"/>
      <c r="C29" s="6">
        <v>178037124</v>
      </c>
      <c r="D29" s="6"/>
      <c r="E29" s="7">
        <v>242438256</v>
      </c>
      <c r="F29" s="8">
        <v>170571000</v>
      </c>
      <c r="G29" s="8">
        <v>73345</v>
      </c>
      <c r="H29" s="8">
        <v>23334786</v>
      </c>
      <c r="I29" s="8">
        <v>20672400</v>
      </c>
      <c r="J29" s="8">
        <v>44080531</v>
      </c>
      <c r="K29" s="8">
        <v>11363383</v>
      </c>
      <c r="L29" s="8">
        <v>13241952</v>
      </c>
      <c r="M29" s="8">
        <v>12053417</v>
      </c>
      <c r="N29" s="8">
        <v>36658752</v>
      </c>
      <c r="O29" s="8">
        <v>10592016</v>
      </c>
      <c r="P29" s="8">
        <v>17670409</v>
      </c>
      <c r="Q29" s="8">
        <v>10025432</v>
      </c>
      <c r="R29" s="8">
        <v>38287857</v>
      </c>
      <c r="S29" s="8"/>
      <c r="T29" s="8"/>
      <c r="U29" s="8"/>
      <c r="V29" s="8"/>
      <c r="W29" s="8">
        <v>119027140</v>
      </c>
      <c r="X29" s="8">
        <v>127928250</v>
      </c>
      <c r="Y29" s="8">
        <v>-8901110</v>
      </c>
      <c r="Z29" s="2">
        <v>-6.96</v>
      </c>
      <c r="AA29" s="6">
        <v>170571000</v>
      </c>
    </row>
    <row r="30" spans="1:27" ht="13.5">
      <c r="A30" s="25" t="s">
        <v>54</v>
      </c>
      <c r="B30" s="24"/>
      <c r="C30" s="6">
        <v>12224586</v>
      </c>
      <c r="D30" s="6"/>
      <c r="E30" s="7">
        <v>8640480</v>
      </c>
      <c r="F30" s="8">
        <v>8629880</v>
      </c>
      <c r="G30" s="8">
        <v>937514</v>
      </c>
      <c r="H30" s="8">
        <v>62317</v>
      </c>
      <c r="I30" s="8">
        <v>765392</v>
      </c>
      <c r="J30" s="8">
        <v>1765223</v>
      </c>
      <c r="K30" s="8">
        <v>652779</v>
      </c>
      <c r="L30" s="8">
        <v>448190</v>
      </c>
      <c r="M30" s="8">
        <v>1264792</v>
      </c>
      <c r="N30" s="8">
        <v>2365761</v>
      </c>
      <c r="O30" s="8">
        <v>330886</v>
      </c>
      <c r="P30" s="8">
        <v>299431</v>
      </c>
      <c r="Q30" s="8">
        <v>709895</v>
      </c>
      <c r="R30" s="8">
        <v>1340212</v>
      </c>
      <c r="S30" s="8"/>
      <c r="T30" s="8"/>
      <c r="U30" s="8"/>
      <c r="V30" s="8"/>
      <c r="W30" s="8">
        <v>5471196</v>
      </c>
      <c r="X30" s="8">
        <v>6472409</v>
      </c>
      <c r="Y30" s="8">
        <v>-1001213</v>
      </c>
      <c r="Z30" s="2">
        <v>-15.47</v>
      </c>
      <c r="AA30" s="6">
        <v>8629880</v>
      </c>
    </row>
    <row r="31" spans="1:27" ht="13.5">
      <c r="A31" s="25" t="s">
        <v>55</v>
      </c>
      <c r="B31" s="24"/>
      <c r="C31" s="6">
        <v>59652759</v>
      </c>
      <c r="D31" s="6"/>
      <c r="E31" s="7">
        <v>58065012</v>
      </c>
      <c r="F31" s="8">
        <v>46610475</v>
      </c>
      <c r="G31" s="8">
        <v>3058578</v>
      </c>
      <c r="H31" s="8">
        <v>4873897</v>
      </c>
      <c r="I31" s="8">
        <v>4443798</v>
      </c>
      <c r="J31" s="8">
        <v>12376273</v>
      </c>
      <c r="K31" s="8">
        <v>3893763</v>
      </c>
      <c r="L31" s="8">
        <v>2967024</v>
      </c>
      <c r="M31" s="8">
        <v>7363689</v>
      </c>
      <c r="N31" s="8">
        <v>14224476</v>
      </c>
      <c r="O31" s="8">
        <v>2851326</v>
      </c>
      <c r="P31" s="8">
        <v>5979805</v>
      </c>
      <c r="Q31" s="8">
        <v>5922937</v>
      </c>
      <c r="R31" s="8">
        <v>14754068</v>
      </c>
      <c r="S31" s="8"/>
      <c r="T31" s="8"/>
      <c r="U31" s="8"/>
      <c r="V31" s="8"/>
      <c r="W31" s="8">
        <v>41354817</v>
      </c>
      <c r="X31" s="8">
        <v>34957860</v>
      </c>
      <c r="Y31" s="8">
        <v>6396957</v>
      </c>
      <c r="Z31" s="2">
        <v>18.3</v>
      </c>
      <c r="AA31" s="6">
        <v>46610475</v>
      </c>
    </row>
    <row r="32" spans="1:27" ht="13.5">
      <c r="A32" s="25" t="s">
        <v>43</v>
      </c>
      <c r="B32" s="24"/>
      <c r="C32" s="6"/>
      <c r="D32" s="6"/>
      <c r="E32" s="7"/>
      <c r="F32" s="8">
        <v>80004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60003</v>
      </c>
      <c r="Y32" s="8">
        <v>-60003</v>
      </c>
      <c r="Z32" s="2">
        <v>-100</v>
      </c>
      <c r="AA32" s="6">
        <v>80004</v>
      </c>
    </row>
    <row r="33" spans="1:27" ht="13.5">
      <c r="A33" s="25" t="s">
        <v>56</v>
      </c>
      <c r="B33" s="24"/>
      <c r="C33" s="6">
        <v>27817655</v>
      </c>
      <c r="D33" s="6"/>
      <c r="E33" s="7">
        <v>29840928</v>
      </c>
      <c r="F33" s="8">
        <v>19850120</v>
      </c>
      <c r="G33" s="8">
        <v>926575</v>
      </c>
      <c r="H33" s="8">
        <v>588625</v>
      </c>
      <c r="I33" s="8">
        <v>2169828</v>
      </c>
      <c r="J33" s="8">
        <v>3685028</v>
      </c>
      <c r="K33" s="8">
        <v>2222724</v>
      </c>
      <c r="L33" s="8">
        <v>5237721</v>
      </c>
      <c r="M33" s="8">
        <v>2399158</v>
      </c>
      <c r="N33" s="8">
        <v>9859603</v>
      </c>
      <c r="O33" s="8">
        <v>3204968</v>
      </c>
      <c r="P33" s="8">
        <v>937697</v>
      </c>
      <c r="Q33" s="8">
        <v>557578</v>
      </c>
      <c r="R33" s="8">
        <v>4700243</v>
      </c>
      <c r="S33" s="8"/>
      <c r="T33" s="8"/>
      <c r="U33" s="8"/>
      <c r="V33" s="8"/>
      <c r="W33" s="8">
        <v>18244874</v>
      </c>
      <c r="X33" s="8">
        <v>14887580</v>
      </c>
      <c r="Y33" s="8">
        <v>3357294</v>
      </c>
      <c r="Z33" s="2">
        <v>22.55</v>
      </c>
      <c r="AA33" s="6">
        <v>19850120</v>
      </c>
    </row>
    <row r="34" spans="1:27" ht="13.5">
      <c r="A34" s="23" t="s">
        <v>57</v>
      </c>
      <c r="B34" s="29"/>
      <c r="C34" s="6">
        <v>386845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693230004</v>
      </c>
      <c r="D35" s="33">
        <f>SUM(D24:D34)</f>
        <v>0</v>
      </c>
      <c r="E35" s="34">
        <f t="shared" si="1"/>
        <v>602682732</v>
      </c>
      <c r="F35" s="35">
        <f t="shared" si="1"/>
        <v>515222028</v>
      </c>
      <c r="G35" s="35">
        <f t="shared" si="1"/>
        <v>5370214</v>
      </c>
      <c r="H35" s="35">
        <f t="shared" si="1"/>
        <v>29245567</v>
      </c>
      <c r="I35" s="35">
        <f t="shared" si="1"/>
        <v>57868673</v>
      </c>
      <c r="J35" s="35">
        <f t="shared" si="1"/>
        <v>92484454</v>
      </c>
      <c r="K35" s="35">
        <f t="shared" si="1"/>
        <v>20880530</v>
      </c>
      <c r="L35" s="35">
        <f t="shared" si="1"/>
        <v>39436871</v>
      </c>
      <c r="M35" s="35">
        <f t="shared" si="1"/>
        <v>50524918</v>
      </c>
      <c r="N35" s="35">
        <f t="shared" si="1"/>
        <v>110842319</v>
      </c>
      <c r="O35" s="35">
        <f t="shared" si="1"/>
        <v>21964741</v>
      </c>
      <c r="P35" s="35">
        <f t="shared" si="1"/>
        <v>25575521</v>
      </c>
      <c r="Q35" s="35">
        <f t="shared" si="1"/>
        <v>17334402</v>
      </c>
      <c r="R35" s="35">
        <f t="shared" si="1"/>
        <v>64874664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268201437</v>
      </c>
      <c r="X35" s="35">
        <f t="shared" si="1"/>
        <v>386416455</v>
      </c>
      <c r="Y35" s="35">
        <f t="shared" si="1"/>
        <v>-118215018</v>
      </c>
      <c r="Z35" s="36">
        <f>+IF(X35&lt;&gt;0,+(Y35/X35)*100,0)</f>
        <v>-30.592645957584804</v>
      </c>
      <c r="AA35" s="33">
        <f>SUM(AA24:AA34)</f>
        <v>515222028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-202415029</v>
      </c>
      <c r="D37" s="46">
        <f>+D21-D35</f>
        <v>0</v>
      </c>
      <c r="E37" s="47">
        <f t="shared" si="2"/>
        <v>11338914</v>
      </c>
      <c r="F37" s="48">
        <f t="shared" si="2"/>
        <v>109210464</v>
      </c>
      <c r="G37" s="48">
        <f t="shared" si="2"/>
        <v>133373764</v>
      </c>
      <c r="H37" s="48">
        <f t="shared" si="2"/>
        <v>7417368</v>
      </c>
      <c r="I37" s="48">
        <f t="shared" si="2"/>
        <v>-28205380</v>
      </c>
      <c r="J37" s="48">
        <f t="shared" si="2"/>
        <v>112585752</v>
      </c>
      <c r="K37" s="48">
        <f t="shared" si="2"/>
        <v>11265991</v>
      </c>
      <c r="L37" s="48">
        <f t="shared" si="2"/>
        <v>-5115594</v>
      </c>
      <c r="M37" s="48">
        <f t="shared" si="2"/>
        <v>-25322548</v>
      </c>
      <c r="N37" s="48">
        <f t="shared" si="2"/>
        <v>-19172151</v>
      </c>
      <c r="O37" s="48">
        <f t="shared" si="2"/>
        <v>66039868</v>
      </c>
      <c r="P37" s="48">
        <f t="shared" si="2"/>
        <v>6098015</v>
      </c>
      <c r="Q37" s="48">
        <f t="shared" si="2"/>
        <v>22527276</v>
      </c>
      <c r="R37" s="48">
        <f t="shared" si="2"/>
        <v>94665159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188078760</v>
      </c>
      <c r="X37" s="48">
        <f>IF(F21=F35,0,X21-X35)</f>
        <v>81907905</v>
      </c>
      <c r="Y37" s="48">
        <f t="shared" si="2"/>
        <v>106170855</v>
      </c>
      <c r="Z37" s="49">
        <f>+IF(X37&lt;&gt;0,+(Y37/X37)*100,0)</f>
        <v>129.6222324328769</v>
      </c>
      <c r="AA37" s="46">
        <f>+AA21-AA35</f>
        <v>109210464</v>
      </c>
    </row>
    <row r="38" spans="1:27" ht="22.5" customHeight="1">
      <c r="A38" s="50" t="s">
        <v>60</v>
      </c>
      <c r="B38" s="29"/>
      <c r="C38" s="6">
        <v>56709676</v>
      </c>
      <c r="D38" s="6"/>
      <c r="E38" s="7">
        <v>44661000</v>
      </c>
      <c r="F38" s="8">
        <v>44661000</v>
      </c>
      <c r="G38" s="8">
        <v>17000000</v>
      </c>
      <c r="H38" s="8"/>
      <c r="I38" s="8"/>
      <c r="J38" s="8">
        <v>17000000</v>
      </c>
      <c r="K38" s="8"/>
      <c r="L38" s="8">
        <v>2000000</v>
      </c>
      <c r="M38" s="8"/>
      <c r="N38" s="8">
        <v>2000000</v>
      </c>
      <c r="O38" s="8">
        <v>15000000</v>
      </c>
      <c r="P38" s="8"/>
      <c r="Q38" s="8"/>
      <c r="R38" s="8">
        <v>15000000</v>
      </c>
      <c r="S38" s="8"/>
      <c r="T38" s="8"/>
      <c r="U38" s="8"/>
      <c r="V38" s="8"/>
      <c r="W38" s="8">
        <v>34000000</v>
      </c>
      <c r="X38" s="8">
        <v>33495750</v>
      </c>
      <c r="Y38" s="8">
        <v>504250</v>
      </c>
      <c r="Z38" s="2">
        <v>1.51</v>
      </c>
      <c r="AA38" s="6">
        <v>44661000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-145705353</v>
      </c>
      <c r="D41" s="56">
        <f>SUM(D37:D40)</f>
        <v>0</v>
      </c>
      <c r="E41" s="57">
        <f t="shared" si="3"/>
        <v>55999914</v>
      </c>
      <c r="F41" s="58">
        <f t="shared" si="3"/>
        <v>153871464</v>
      </c>
      <c r="G41" s="58">
        <f t="shared" si="3"/>
        <v>150373764</v>
      </c>
      <c r="H41" s="58">
        <f t="shared" si="3"/>
        <v>7417368</v>
      </c>
      <c r="I41" s="58">
        <f t="shared" si="3"/>
        <v>-28205380</v>
      </c>
      <c r="J41" s="58">
        <f t="shared" si="3"/>
        <v>129585752</v>
      </c>
      <c r="K41" s="58">
        <f t="shared" si="3"/>
        <v>11265991</v>
      </c>
      <c r="L41" s="58">
        <f t="shared" si="3"/>
        <v>-3115594</v>
      </c>
      <c r="M41" s="58">
        <f t="shared" si="3"/>
        <v>-25322548</v>
      </c>
      <c r="N41" s="58">
        <f t="shared" si="3"/>
        <v>-17172151</v>
      </c>
      <c r="O41" s="58">
        <f t="shared" si="3"/>
        <v>81039868</v>
      </c>
      <c r="P41" s="58">
        <f t="shared" si="3"/>
        <v>6098015</v>
      </c>
      <c r="Q41" s="58">
        <f t="shared" si="3"/>
        <v>22527276</v>
      </c>
      <c r="R41" s="58">
        <f t="shared" si="3"/>
        <v>109665159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222078760</v>
      </c>
      <c r="X41" s="58">
        <f t="shared" si="3"/>
        <v>115403655</v>
      </c>
      <c r="Y41" s="58">
        <f t="shared" si="3"/>
        <v>106675105</v>
      </c>
      <c r="Z41" s="59">
        <f>+IF(X41&lt;&gt;0,+(Y41/X41)*100,0)</f>
        <v>92.43650471902298</v>
      </c>
      <c r="AA41" s="56">
        <f>SUM(AA37:AA40)</f>
        <v>153871464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-145705353</v>
      </c>
      <c r="D43" s="64">
        <f>+D41-D42</f>
        <v>0</v>
      </c>
      <c r="E43" s="65">
        <f t="shared" si="4"/>
        <v>55999914</v>
      </c>
      <c r="F43" s="66">
        <f t="shared" si="4"/>
        <v>153871464</v>
      </c>
      <c r="G43" s="66">
        <f t="shared" si="4"/>
        <v>150373764</v>
      </c>
      <c r="H43" s="66">
        <f t="shared" si="4"/>
        <v>7417368</v>
      </c>
      <c r="I43" s="66">
        <f t="shared" si="4"/>
        <v>-28205380</v>
      </c>
      <c r="J43" s="66">
        <f t="shared" si="4"/>
        <v>129585752</v>
      </c>
      <c r="K43" s="66">
        <f t="shared" si="4"/>
        <v>11265991</v>
      </c>
      <c r="L43" s="66">
        <f t="shared" si="4"/>
        <v>-3115594</v>
      </c>
      <c r="M43" s="66">
        <f t="shared" si="4"/>
        <v>-25322548</v>
      </c>
      <c r="N43" s="66">
        <f t="shared" si="4"/>
        <v>-17172151</v>
      </c>
      <c r="O43" s="66">
        <f t="shared" si="4"/>
        <v>81039868</v>
      </c>
      <c r="P43" s="66">
        <f t="shared" si="4"/>
        <v>6098015</v>
      </c>
      <c r="Q43" s="66">
        <f t="shared" si="4"/>
        <v>22527276</v>
      </c>
      <c r="R43" s="66">
        <f t="shared" si="4"/>
        <v>109665159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222078760</v>
      </c>
      <c r="X43" s="66">
        <f t="shared" si="4"/>
        <v>115403655</v>
      </c>
      <c r="Y43" s="66">
        <f t="shared" si="4"/>
        <v>106675105</v>
      </c>
      <c r="Z43" s="67">
        <f>+IF(X43&lt;&gt;0,+(Y43/X43)*100,0)</f>
        <v>92.43650471902298</v>
      </c>
      <c r="AA43" s="64">
        <f>+AA41-AA42</f>
        <v>153871464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-145705353</v>
      </c>
      <c r="D45" s="56">
        <f>SUM(D43:D44)</f>
        <v>0</v>
      </c>
      <c r="E45" s="57">
        <f t="shared" si="5"/>
        <v>55999914</v>
      </c>
      <c r="F45" s="58">
        <f t="shared" si="5"/>
        <v>153871464</v>
      </c>
      <c r="G45" s="58">
        <f t="shared" si="5"/>
        <v>150373764</v>
      </c>
      <c r="H45" s="58">
        <f t="shared" si="5"/>
        <v>7417368</v>
      </c>
      <c r="I45" s="58">
        <f t="shared" si="5"/>
        <v>-28205380</v>
      </c>
      <c r="J45" s="58">
        <f t="shared" si="5"/>
        <v>129585752</v>
      </c>
      <c r="K45" s="58">
        <f t="shared" si="5"/>
        <v>11265991</v>
      </c>
      <c r="L45" s="58">
        <f t="shared" si="5"/>
        <v>-3115594</v>
      </c>
      <c r="M45" s="58">
        <f t="shared" si="5"/>
        <v>-25322548</v>
      </c>
      <c r="N45" s="58">
        <f t="shared" si="5"/>
        <v>-17172151</v>
      </c>
      <c r="O45" s="58">
        <f t="shared" si="5"/>
        <v>81039868</v>
      </c>
      <c r="P45" s="58">
        <f t="shared" si="5"/>
        <v>6098015</v>
      </c>
      <c r="Q45" s="58">
        <f t="shared" si="5"/>
        <v>22527276</v>
      </c>
      <c r="R45" s="58">
        <f t="shared" si="5"/>
        <v>109665159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222078760</v>
      </c>
      <c r="X45" s="58">
        <f t="shared" si="5"/>
        <v>115403655</v>
      </c>
      <c r="Y45" s="58">
        <f t="shared" si="5"/>
        <v>106675105</v>
      </c>
      <c r="Z45" s="59">
        <f>+IF(X45&lt;&gt;0,+(Y45/X45)*100,0)</f>
        <v>92.43650471902298</v>
      </c>
      <c r="AA45" s="56">
        <f>SUM(AA43:AA44)</f>
        <v>153871464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-145705353</v>
      </c>
      <c r="D47" s="71">
        <f>SUM(D45:D46)</f>
        <v>0</v>
      </c>
      <c r="E47" s="72">
        <f t="shared" si="6"/>
        <v>55999914</v>
      </c>
      <c r="F47" s="73">
        <f t="shared" si="6"/>
        <v>153871464</v>
      </c>
      <c r="G47" s="73">
        <f t="shared" si="6"/>
        <v>150373764</v>
      </c>
      <c r="H47" s="74">
        <f t="shared" si="6"/>
        <v>7417368</v>
      </c>
      <c r="I47" s="74">
        <f t="shared" si="6"/>
        <v>-28205380</v>
      </c>
      <c r="J47" s="74">
        <f t="shared" si="6"/>
        <v>129585752</v>
      </c>
      <c r="K47" s="74">
        <f t="shared" si="6"/>
        <v>11265991</v>
      </c>
      <c r="L47" s="74">
        <f t="shared" si="6"/>
        <v>-3115594</v>
      </c>
      <c r="M47" s="73">
        <f t="shared" si="6"/>
        <v>-25322548</v>
      </c>
      <c r="N47" s="73">
        <f t="shared" si="6"/>
        <v>-17172151</v>
      </c>
      <c r="O47" s="74">
        <f t="shared" si="6"/>
        <v>81039868</v>
      </c>
      <c r="P47" s="74">
        <f t="shared" si="6"/>
        <v>6098015</v>
      </c>
      <c r="Q47" s="74">
        <f t="shared" si="6"/>
        <v>22527276</v>
      </c>
      <c r="R47" s="74">
        <f t="shared" si="6"/>
        <v>109665159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222078760</v>
      </c>
      <c r="X47" s="74">
        <f t="shared" si="6"/>
        <v>115403655</v>
      </c>
      <c r="Y47" s="74">
        <f t="shared" si="6"/>
        <v>106675105</v>
      </c>
      <c r="Z47" s="75">
        <f>+IF(X47&lt;&gt;0,+(Y47/X47)*100,0)</f>
        <v>92.43650471902298</v>
      </c>
      <c r="AA47" s="76">
        <f>SUM(AA45:AA46)</f>
        <v>153871464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168137458</v>
      </c>
      <c r="D5" s="6"/>
      <c r="E5" s="7">
        <v>187837872</v>
      </c>
      <c r="F5" s="8">
        <v>198095306</v>
      </c>
      <c r="G5" s="8">
        <v>17995603</v>
      </c>
      <c r="H5" s="8">
        <v>27033039</v>
      </c>
      <c r="I5" s="8">
        <v>20731137</v>
      </c>
      <c r="J5" s="8">
        <v>65759779</v>
      </c>
      <c r="K5" s="8">
        <v>17673379</v>
      </c>
      <c r="L5" s="8">
        <v>13993095</v>
      </c>
      <c r="M5" s="8">
        <v>15719410</v>
      </c>
      <c r="N5" s="8">
        <v>47385884</v>
      </c>
      <c r="O5" s="8">
        <v>17614261</v>
      </c>
      <c r="P5" s="8">
        <v>15919826</v>
      </c>
      <c r="Q5" s="8">
        <v>50674881</v>
      </c>
      <c r="R5" s="8">
        <v>84208968</v>
      </c>
      <c r="S5" s="8"/>
      <c r="T5" s="8"/>
      <c r="U5" s="8"/>
      <c r="V5" s="8"/>
      <c r="W5" s="8">
        <v>197354631</v>
      </c>
      <c r="X5" s="8">
        <v>140878404</v>
      </c>
      <c r="Y5" s="8">
        <v>56476227</v>
      </c>
      <c r="Z5" s="2">
        <v>40.09</v>
      </c>
      <c r="AA5" s="6">
        <v>198095306</v>
      </c>
    </row>
    <row r="6" spans="1:27" ht="13.5">
      <c r="A6" s="23" t="s">
        <v>32</v>
      </c>
      <c r="B6" s="24"/>
      <c r="C6" s="6">
        <v>338843105</v>
      </c>
      <c r="D6" s="6"/>
      <c r="E6" s="7">
        <v>391055040</v>
      </c>
      <c r="F6" s="8">
        <v>382545365</v>
      </c>
      <c r="G6" s="8">
        <v>36324408</v>
      </c>
      <c r="H6" s="8">
        <v>39932761</v>
      </c>
      <c r="I6" s="8">
        <v>29818961</v>
      </c>
      <c r="J6" s="8">
        <v>106076130</v>
      </c>
      <c r="K6" s="8">
        <v>29090711</v>
      </c>
      <c r="L6" s="8">
        <v>29841037</v>
      </c>
      <c r="M6" s="8">
        <v>25817768</v>
      </c>
      <c r="N6" s="8">
        <v>84749516</v>
      </c>
      <c r="O6" s="8">
        <v>29063058</v>
      </c>
      <c r="P6" s="8">
        <v>27114539</v>
      </c>
      <c r="Q6" s="8">
        <v>26592532</v>
      </c>
      <c r="R6" s="8">
        <v>82770129</v>
      </c>
      <c r="S6" s="8"/>
      <c r="T6" s="8"/>
      <c r="U6" s="8"/>
      <c r="V6" s="8"/>
      <c r="W6" s="8">
        <v>273595775</v>
      </c>
      <c r="X6" s="8">
        <v>293291280</v>
      </c>
      <c r="Y6" s="8">
        <v>-19695505</v>
      </c>
      <c r="Z6" s="2">
        <v>-6.72</v>
      </c>
      <c r="AA6" s="6">
        <v>382545365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26371553</v>
      </c>
      <c r="D9" s="6"/>
      <c r="E9" s="7">
        <v>23728908</v>
      </c>
      <c r="F9" s="8">
        <v>27786017</v>
      </c>
      <c r="G9" s="8">
        <v>2657136</v>
      </c>
      <c r="H9" s="8">
        <v>3363782</v>
      </c>
      <c r="I9" s="8">
        <v>2775739</v>
      </c>
      <c r="J9" s="8">
        <v>8796657</v>
      </c>
      <c r="K9" s="8">
        <v>2500583</v>
      </c>
      <c r="L9" s="8">
        <v>2499519</v>
      </c>
      <c r="M9" s="8">
        <v>2483337</v>
      </c>
      <c r="N9" s="8">
        <v>7483439</v>
      </c>
      <c r="O9" s="8">
        <v>2464501</v>
      </c>
      <c r="P9" s="8">
        <v>2456537</v>
      </c>
      <c r="Q9" s="8">
        <v>2442812</v>
      </c>
      <c r="R9" s="8">
        <v>7363850</v>
      </c>
      <c r="S9" s="8"/>
      <c r="T9" s="8"/>
      <c r="U9" s="8"/>
      <c r="V9" s="8"/>
      <c r="W9" s="8">
        <v>23643946</v>
      </c>
      <c r="X9" s="8">
        <v>17796681</v>
      </c>
      <c r="Y9" s="8">
        <v>5847265</v>
      </c>
      <c r="Z9" s="2">
        <v>32.86</v>
      </c>
      <c r="AA9" s="6">
        <v>27786017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2426681</v>
      </c>
      <c r="D11" s="6"/>
      <c r="E11" s="7">
        <v>2511168</v>
      </c>
      <c r="F11" s="8">
        <v>2829324</v>
      </c>
      <c r="G11" s="8">
        <v>311160</v>
      </c>
      <c r="H11" s="8">
        <v>188769</v>
      </c>
      <c r="I11" s="8">
        <v>247265</v>
      </c>
      <c r="J11" s="8">
        <v>747194</v>
      </c>
      <c r="K11" s="8">
        <v>292107</v>
      </c>
      <c r="L11" s="8">
        <v>376541</v>
      </c>
      <c r="M11" s="8">
        <v>241287</v>
      </c>
      <c r="N11" s="8">
        <v>909935</v>
      </c>
      <c r="O11" s="8">
        <v>201455</v>
      </c>
      <c r="P11" s="8">
        <v>211391</v>
      </c>
      <c r="Q11" s="8">
        <v>183020</v>
      </c>
      <c r="R11" s="8">
        <v>595866</v>
      </c>
      <c r="S11" s="8"/>
      <c r="T11" s="8"/>
      <c r="U11" s="8"/>
      <c r="V11" s="8"/>
      <c r="W11" s="8">
        <v>2252995</v>
      </c>
      <c r="X11" s="8">
        <v>1883376</v>
      </c>
      <c r="Y11" s="8">
        <v>369619</v>
      </c>
      <c r="Z11" s="2">
        <v>19.63</v>
      </c>
      <c r="AA11" s="6">
        <v>2829324</v>
      </c>
    </row>
    <row r="12" spans="1:27" ht="13.5">
      <c r="A12" s="25" t="s">
        <v>37</v>
      </c>
      <c r="B12" s="29"/>
      <c r="C12" s="6">
        <v>14788169</v>
      </c>
      <c r="D12" s="6"/>
      <c r="E12" s="7">
        <v>14422416</v>
      </c>
      <c r="F12" s="8">
        <v>14298461</v>
      </c>
      <c r="G12" s="8">
        <v>923243</v>
      </c>
      <c r="H12" s="8">
        <v>1225298</v>
      </c>
      <c r="I12" s="8">
        <v>838421</v>
      </c>
      <c r="J12" s="8">
        <v>2986962</v>
      </c>
      <c r="K12" s="8">
        <v>1789980</v>
      </c>
      <c r="L12" s="8">
        <v>1646273</v>
      </c>
      <c r="M12" s="8">
        <v>726015</v>
      </c>
      <c r="N12" s="8">
        <v>4162268</v>
      </c>
      <c r="O12" s="8">
        <v>1765905</v>
      </c>
      <c r="P12" s="8">
        <v>949094</v>
      </c>
      <c r="Q12" s="8">
        <v>995191</v>
      </c>
      <c r="R12" s="8">
        <v>3710190</v>
      </c>
      <c r="S12" s="8"/>
      <c r="T12" s="8"/>
      <c r="U12" s="8"/>
      <c r="V12" s="8"/>
      <c r="W12" s="8">
        <v>10859420</v>
      </c>
      <c r="X12" s="8">
        <v>10816812</v>
      </c>
      <c r="Y12" s="8">
        <v>42608</v>
      </c>
      <c r="Z12" s="2">
        <v>0.39</v>
      </c>
      <c r="AA12" s="6">
        <v>14298461</v>
      </c>
    </row>
    <row r="13" spans="1:27" ht="13.5">
      <c r="A13" s="23" t="s">
        <v>38</v>
      </c>
      <c r="B13" s="29"/>
      <c r="C13" s="6">
        <v>6346843</v>
      </c>
      <c r="D13" s="6"/>
      <c r="E13" s="7">
        <v>6321576</v>
      </c>
      <c r="F13" s="8">
        <v>7457301</v>
      </c>
      <c r="G13" s="8">
        <v>592042</v>
      </c>
      <c r="H13" s="8">
        <v>589963</v>
      </c>
      <c r="I13" s="8">
        <v>641333</v>
      </c>
      <c r="J13" s="8">
        <v>1823338</v>
      </c>
      <c r="K13" s="8">
        <v>620455</v>
      </c>
      <c r="L13" s="8">
        <v>635906</v>
      </c>
      <c r="M13" s="8">
        <v>648952</v>
      </c>
      <c r="N13" s="8">
        <v>1905313</v>
      </c>
      <c r="O13" s="8">
        <v>660764</v>
      </c>
      <c r="P13" s="8">
        <v>685039</v>
      </c>
      <c r="Q13" s="8">
        <v>692378</v>
      </c>
      <c r="R13" s="8">
        <v>2038181</v>
      </c>
      <c r="S13" s="8"/>
      <c r="T13" s="8"/>
      <c r="U13" s="8"/>
      <c r="V13" s="8"/>
      <c r="W13" s="8">
        <v>5766832</v>
      </c>
      <c r="X13" s="8">
        <v>4741182</v>
      </c>
      <c r="Y13" s="8">
        <v>1025650</v>
      </c>
      <c r="Z13" s="2">
        <v>21.63</v>
      </c>
      <c r="AA13" s="6">
        <v>7457301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37284346</v>
      </c>
      <c r="D15" s="6"/>
      <c r="E15" s="7">
        <v>36754708</v>
      </c>
      <c r="F15" s="8">
        <v>36055236</v>
      </c>
      <c r="G15" s="8">
        <v>2543394</v>
      </c>
      <c r="H15" s="8">
        <v>2697199</v>
      </c>
      <c r="I15" s="8">
        <v>2385523</v>
      </c>
      <c r="J15" s="8">
        <v>7626116</v>
      </c>
      <c r="K15" s="8">
        <v>3008291</v>
      </c>
      <c r="L15" s="8">
        <v>2681899</v>
      </c>
      <c r="M15" s="8">
        <v>2991635</v>
      </c>
      <c r="N15" s="8">
        <v>8681825</v>
      </c>
      <c r="O15" s="8">
        <v>2586446</v>
      </c>
      <c r="P15" s="8">
        <v>3058559</v>
      </c>
      <c r="Q15" s="8">
        <v>2399254</v>
      </c>
      <c r="R15" s="8">
        <v>8044259</v>
      </c>
      <c r="S15" s="8"/>
      <c r="T15" s="8"/>
      <c r="U15" s="8"/>
      <c r="V15" s="8"/>
      <c r="W15" s="8">
        <v>24352200</v>
      </c>
      <c r="X15" s="8">
        <v>27566028</v>
      </c>
      <c r="Y15" s="8">
        <v>-3213828</v>
      </c>
      <c r="Z15" s="2">
        <v>-11.66</v>
      </c>
      <c r="AA15" s="6">
        <v>36055236</v>
      </c>
    </row>
    <row r="16" spans="1:27" ht="13.5">
      <c r="A16" s="23" t="s">
        <v>41</v>
      </c>
      <c r="B16" s="29"/>
      <c r="C16" s="6">
        <v>5243091</v>
      </c>
      <c r="D16" s="6"/>
      <c r="E16" s="7">
        <v>2701584</v>
      </c>
      <c r="F16" s="8">
        <v>2448361</v>
      </c>
      <c r="G16" s="8">
        <v>526355</v>
      </c>
      <c r="H16" s="8">
        <v>447300</v>
      </c>
      <c r="I16" s="8">
        <v>338127</v>
      </c>
      <c r="J16" s="8">
        <v>1311782</v>
      </c>
      <c r="K16" s="8">
        <v>407734</v>
      </c>
      <c r="L16" s="8">
        <v>515137</v>
      </c>
      <c r="M16" s="8">
        <v>452369</v>
      </c>
      <c r="N16" s="8">
        <v>1375240</v>
      </c>
      <c r="O16" s="8">
        <v>-1221384</v>
      </c>
      <c r="P16" s="8">
        <v>144512</v>
      </c>
      <c r="Q16" s="8">
        <v>334068</v>
      </c>
      <c r="R16" s="8">
        <v>-742804</v>
      </c>
      <c r="S16" s="8"/>
      <c r="T16" s="8"/>
      <c r="U16" s="8"/>
      <c r="V16" s="8"/>
      <c r="W16" s="8">
        <v>1944218</v>
      </c>
      <c r="X16" s="8">
        <v>2026188</v>
      </c>
      <c r="Y16" s="8">
        <v>-81970</v>
      </c>
      <c r="Z16" s="2">
        <v>-4.05</v>
      </c>
      <c r="AA16" s="6">
        <v>2448361</v>
      </c>
    </row>
    <row r="17" spans="1:27" ht="13.5">
      <c r="A17" s="23" t="s">
        <v>42</v>
      </c>
      <c r="B17" s="29"/>
      <c r="C17" s="6">
        <v>55954</v>
      </c>
      <c r="D17" s="6"/>
      <c r="E17" s="7">
        <v>2701188</v>
      </c>
      <c r="F17" s="8">
        <v>2984949</v>
      </c>
      <c r="G17" s="8"/>
      <c r="H17" s="8"/>
      <c r="I17" s="8"/>
      <c r="J17" s="8"/>
      <c r="K17" s="8"/>
      <c r="L17" s="8">
        <v>23631</v>
      </c>
      <c r="M17" s="8"/>
      <c r="N17" s="8">
        <v>23631</v>
      </c>
      <c r="O17" s="8">
        <v>1712150</v>
      </c>
      <c r="P17" s="8">
        <v>151664</v>
      </c>
      <c r="Q17" s="8">
        <v>152801</v>
      </c>
      <c r="R17" s="8">
        <v>2016615</v>
      </c>
      <c r="S17" s="8"/>
      <c r="T17" s="8"/>
      <c r="U17" s="8"/>
      <c r="V17" s="8"/>
      <c r="W17" s="8">
        <v>2040246</v>
      </c>
      <c r="X17" s="8">
        <v>2025891</v>
      </c>
      <c r="Y17" s="8">
        <v>14355</v>
      </c>
      <c r="Z17" s="2">
        <v>0.71</v>
      </c>
      <c r="AA17" s="6">
        <v>2984949</v>
      </c>
    </row>
    <row r="18" spans="1:27" ht="13.5">
      <c r="A18" s="23" t="s">
        <v>43</v>
      </c>
      <c r="B18" s="29"/>
      <c r="C18" s="6">
        <v>230526684</v>
      </c>
      <c r="D18" s="6"/>
      <c r="E18" s="7">
        <v>252459000</v>
      </c>
      <c r="F18" s="8">
        <v>251544200</v>
      </c>
      <c r="G18" s="8">
        <v>96949000</v>
      </c>
      <c r="H18" s="8"/>
      <c r="I18" s="8">
        <v>4599609</v>
      </c>
      <c r="J18" s="8">
        <v>101548609</v>
      </c>
      <c r="K18" s="8">
        <v>1337479</v>
      </c>
      <c r="L18" s="8">
        <v>1749781</v>
      </c>
      <c r="M18" s="8">
        <v>76101704</v>
      </c>
      <c r="N18" s="8">
        <v>79188964</v>
      </c>
      <c r="O18" s="8">
        <v>756071</v>
      </c>
      <c r="P18" s="8">
        <v>1616856</v>
      </c>
      <c r="Q18" s="8">
        <v>58921844</v>
      </c>
      <c r="R18" s="8">
        <v>61294771</v>
      </c>
      <c r="S18" s="8"/>
      <c r="T18" s="8"/>
      <c r="U18" s="8"/>
      <c r="V18" s="8"/>
      <c r="W18" s="8">
        <v>242032344</v>
      </c>
      <c r="X18" s="8">
        <v>189672822</v>
      </c>
      <c r="Y18" s="8">
        <v>52359522</v>
      </c>
      <c r="Z18" s="2">
        <v>27.61</v>
      </c>
      <c r="AA18" s="6">
        <v>251544200</v>
      </c>
    </row>
    <row r="19" spans="1:27" ht="13.5">
      <c r="A19" s="23" t="s">
        <v>44</v>
      </c>
      <c r="B19" s="29"/>
      <c r="C19" s="6">
        <v>6583470</v>
      </c>
      <c r="D19" s="6"/>
      <c r="E19" s="7">
        <v>4317564</v>
      </c>
      <c r="F19" s="26">
        <v>6823760</v>
      </c>
      <c r="G19" s="26">
        <v>-508980</v>
      </c>
      <c r="H19" s="26">
        <v>483700</v>
      </c>
      <c r="I19" s="26">
        <v>3320677</v>
      </c>
      <c r="J19" s="26">
        <v>3295397</v>
      </c>
      <c r="K19" s="26">
        <v>190062</v>
      </c>
      <c r="L19" s="26">
        <v>534326</v>
      </c>
      <c r="M19" s="26">
        <v>547443</v>
      </c>
      <c r="N19" s="26">
        <v>1271831</v>
      </c>
      <c r="O19" s="26">
        <v>1141226</v>
      </c>
      <c r="P19" s="26">
        <v>346480</v>
      </c>
      <c r="Q19" s="26">
        <v>273236</v>
      </c>
      <c r="R19" s="26">
        <v>1760942</v>
      </c>
      <c r="S19" s="26"/>
      <c r="T19" s="26"/>
      <c r="U19" s="26"/>
      <c r="V19" s="26"/>
      <c r="W19" s="26">
        <v>6328170</v>
      </c>
      <c r="X19" s="26">
        <v>3238173</v>
      </c>
      <c r="Y19" s="26">
        <v>3089997</v>
      </c>
      <c r="Z19" s="27">
        <v>95.42</v>
      </c>
      <c r="AA19" s="28">
        <v>6823760</v>
      </c>
    </row>
    <row r="20" spans="1:27" ht="13.5">
      <c r="A20" s="23" t="s">
        <v>45</v>
      </c>
      <c r="B20" s="29"/>
      <c r="C20" s="6">
        <v>1028594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837635948</v>
      </c>
      <c r="D21" s="33">
        <f t="shared" si="0"/>
        <v>0</v>
      </c>
      <c r="E21" s="34">
        <f t="shared" si="0"/>
        <v>924811024</v>
      </c>
      <c r="F21" s="35">
        <f t="shared" si="0"/>
        <v>932868280</v>
      </c>
      <c r="G21" s="35">
        <f t="shared" si="0"/>
        <v>158313361</v>
      </c>
      <c r="H21" s="35">
        <f t="shared" si="0"/>
        <v>75961811</v>
      </c>
      <c r="I21" s="35">
        <f t="shared" si="0"/>
        <v>65696792</v>
      </c>
      <c r="J21" s="35">
        <f t="shared" si="0"/>
        <v>299971964</v>
      </c>
      <c r="K21" s="35">
        <f t="shared" si="0"/>
        <v>56910781</v>
      </c>
      <c r="L21" s="35">
        <f t="shared" si="0"/>
        <v>54497145</v>
      </c>
      <c r="M21" s="35">
        <f t="shared" si="0"/>
        <v>125729920</v>
      </c>
      <c r="N21" s="35">
        <f t="shared" si="0"/>
        <v>237137846</v>
      </c>
      <c r="O21" s="35">
        <f t="shared" si="0"/>
        <v>56744453</v>
      </c>
      <c r="P21" s="35">
        <f t="shared" si="0"/>
        <v>52654497</v>
      </c>
      <c r="Q21" s="35">
        <f t="shared" si="0"/>
        <v>143662017</v>
      </c>
      <c r="R21" s="35">
        <f t="shared" si="0"/>
        <v>253060967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790170777</v>
      </c>
      <c r="X21" s="35">
        <f t="shared" si="0"/>
        <v>693936837</v>
      </c>
      <c r="Y21" s="35">
        <f t="shared" si="0"/>
        <v>96233940</v>
      </c>
      <c r="Z21" s="36">
        <f>+IF(X21&lt;&gt;0,+(Y21/X21)*100,0)</f>
        <v>13.867824111490423</v>
      </c>
      <c r="AA21" s="33">
        <f>SUM(AA5:AA20)</f>
        <v>932868280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316971654</v>
      </c>
      <c r="D24" s="6"/>
      <c r="E24" s="7">
        <v>354515304</v>
      </c>
      <c r="F24" s="8">
        <v>339949925</v>
      </c>
      <c r="G24" s="8">
        <v>27540239</v>
      </c>
      <c r="H24" s="8">
        <v>23396982</v>
      </c>
      <c r="I24" s="8">
        <v>26928966</v>
      </c>
      <c r="J24" s="8">
        <v>77866187</v>
      </c>
      <c r="K24" s="8">
        <v>26944832</v>
      </c>
      <c r="L24" s="8">
        <v>26946936</v>
      </c>
      <c r="M24" s="8">
        <v>27397684</v>
      </c>
      <c r="N24" s="8">
        <v>81289452</v>
      </c>
      <c r="O24" s="8">
        <v>26726776</v>
      </c>
      <c r="P24" s="8">
        <v>26538333</v>
      </c>
      <c r="Q24" s="8">
        <v>26950388</v>
      </c>
      <c r="R24" s="8">
        <v>80215497</v>
      </c>
      <c r="S24" s="8"/>
      <c r="T24" s="8"/>
      <c r="U24" s="8"/>
      <c r="V24" s="8"/>
      <c r="W24" s="8">
        <v>239371136</v>
      </c>
      <c r="X24" s="8">
        <v>265761478</v>
      </c>
      <c r="Y24" s="8">
        <v>-26390342</v>
      </c>
      <c r="Z24" s="2">
        <v>-9.93</v>
      </c>
      <c r="AA24" s="6">
        <v>339949925</v>
      </c>
    </row>
    <row r="25" spans="1:27" ht="13.5">
      <c r="A25" s="25" t="s">
        <v>49</v>
      </c>
      <c r="B25" s="24"/>
      <c r="C25" s="6">
        <v>25362872</v>
      </c>
      <c r="D25" s="6"/>
      <c r="E25" s="7">
        <v>28413780</v>
      </c>
      <c r="F25" s="8">
        <v>28656845</v>
      </c>
      <c r="G25" s="8">
        <v>2127896</v>
      </c>
      <c r="H25" s="8">
        <v>2127895</v>
      </c>
      <c r="I25" s="8">
        <v>2131155</v>
      </c>
      <c r="J25" s="8">
        <v>6386946</v>
      </c>
      <c r="K25" s="8">
        <v>2127895</v>
      </c>
      <c r="L25" s="8">
        <v>2127895</v>
      </c>
      <c r="M25" s="8">
        <v>2127895</v>
      </c>
      <c r="N25" s="8">
        <v>6383685</v>
      </c>
      <c r="O25" s="8">
        <v>2134318</v>
      </c>
      <c r="P25" s="8">
        <v>2134317</v>
      </c>
      <c r="Q25" s="8">
        <v>2134318</v>
      </c>
      <c r="R25" s="8">
        <v>6402953</v>
      </c>
      <c r="S25" s="8"/>
      <c r="T25" s="8"/>
      <c r="U25" s="8"/>
      <c r="V25" s="8"/>
      <c r="W25" s="8">
        <v>19173584</v>
      </c>
      <c r="X25" s="8">
        <v>21310335</v>
      </c>
      <c r="Y25" s="8">
        <v>-2136751</v>
      </c>
      <c r="Z25" s="2">
        <v>-10.03</v>
      </c>
      <c r="AA25" s="6">
        <v>28656845</v>
      </c>
    </row>
    <row r="26" spans="1:27" ht="13.5">
      <c r="A26" s="25" t="s">
        <v>50</v>
      </c>
      <c r="B26" s="24"/>
      <c r="C26" s="6">
        <v>70683944</v>
      </c>
      <c r="D26" s="6"/>
      <c r="E26" s="7">
        <v>58878120</v>
      </c>
      <c r="F26" s="8">
        <v>73552230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44158590</v>
      </c>
      <c r="Y26" s="8">
        <v>-44158590</v>
      </c>
      <c r="Z26" s="2">
        <v>-100</v>
      </c>
      <c r="AA26" s="6">
        <v>73552230</v>
      </c>
    </row>
    <row r="27" spans="1:27" ht="13.5">
      <c r="A27" s="25" t="s">
        <v>51</v>
      </c>
      <c r="B27" s="24"/>
      <c r="C27" s="6">
        <v>120908154</v>
      </c>
      <c r="D27" s="6"/>
      <c r="E27" s="7">
        <v>183174840</v>
      </c>
      <c r="F27" s="8">
        <v>149175085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137381130</v>
      </c>
      <c r="Y27" s="8">
        <v>-137381130</v>
      </c>
      <c r="Z27" s="2">
        <v>-100</v>
      </c>
      <c r="AA27" s="6">
        <v>149175085</v>
      </c>
    </row>
    <row r="28" spans="1:27" ht="13.5">
      <c r="A28" s="25" t="s">
        <v>52</v>
      </c>
      <c r="B28" s="24"/>
      <c r="C28" s="6">
        <v>478543</v>
      </c>
      <c r="D28" s="6"/>
      <c r="E28" s="7">
        <v>430356</v>
      </c>
      <c r="F28" s="8">
        <v>431881</v>
      </c>
      <c r="G28" s="8">
        <v>29478</v>
      </c>
      <c r="H28" s="8">
        <v>23574</v>
      </c>
      <c r="I28" s="8">
        <v>92373</v>
      </c>
      <c r="J28" s="8">
        <v>145425</v>
      </c>
      <c r="K28" s="8">
        <v>22790</v>
      </c>
      <c r="L28" s="8">
        <v>24841</v>
      </c>
      <c r="M28" s="8">
        <v>25415</v>
      </c>
      <c r="N28" s="8">
        <v>73046</v>
      </c>
      <c r="O28" s="8">
        <v>25166</v>
      </c>
      <c r="P28" s="8">
        <v>23023</v>
      </c>
      <c r="Q28" s="8">
        <v>89581</v>
      </c>
      <c r="R28" s="8">
        <v>137770</v>
      </c>
      <c r="S28" s="8"/>
      <c r="T28" s="8"/>
      <c r="U28" s="8"/>
      <c r="V28" s="8"/>
      <c r="W28" s="8">
        <v>356241</v>
      </c>
      <c r="X28" s="8">
        <v>322767</v>
      </c>
      <c r="Y28" s="8">
        <v>33474</v>
      </c>
      <c r="Z28" s="2">
        <v>10.37</v>
      </c>
      <c r="AA28" s="6">
        <v>431881</v>
      </c>
    </row>
    <row r="29" spans="1:27" ht="13.5">
      <c r="A29" s="25" t="s">
        <v>53</v>
      </c>
      <c r="B29" s="24"/>
      <c r="C29" s="6">
        <v>231730332</v>
      </c>
      <c r="D29" s="6"/>
      <c r="E29" s="7">
        <v>274887384</v>
      </c>
      <c r="F29" s="8">
        <v>267668033</v>
      </c>
      <c r="G29" s="8"/>
      <c r="H29" s="8">
        <v>34880203</v>
      </c>
      <c r="I29" s="8">
        <v>31741635</v>
      </c>
      <c r="J29" s="8">
        <v>66621838</v>
      </c>
      <c r="K29" s="8">
        <v>19394911</v>
      </c>
      <c r="L29" s="8">
        <v>19141892</v>
      </c>
      <c r="M29" s="8">
        <v>18828122</v>
      </c>
      <c r="N29" s="8">
        <v>57364925</v>
      </c>
      <c r="O29" s="8">
        <v>16008997</v>
      </c>
      <c r="P29" s="8">
        <v>18169397</v>
      </c>
      <c r="Q29" s="8">
        <v>16791129</v>
      </c>
      <c r="R29" s="8">
        <v>50969523</v>
      </c>
      <c r="S29" s="8"/>
      <c r="T29" s="8"/>
      <c r="U29" s="8"/>
      <c r="V29" s="8"/>
      <c r="W29" s="8">
        <v>174956286</v>
      </c>
      <c r="X29" s="8">
        <v>206165538</v>
      </c>
      <c r="Y29" s="8">
        <v>-31209252</v>
      </c>
      <c r="Z29" s="2">
        <v>-15.14</v>
      </c>
      <c r="AA29" s="6">
        <v>267668033</v>
      </c>
    </row>
    <row r="30" spans="1:27" ht="13.5">
      <c r="A30" s="25" t="s">
        <v>54</v>
      </c>
      <c r="B30" s="24"/>
      <c r="C30" s="6">
        <v>23278606</v>
      </c>
      <c r="D30" s="6"/>
      <c r="E30" s="7">
        <v>29807616</v>
      </c>
      <c r="F30" s="8">
        <v>24929709</v>
      </c>
      <c r="G30" s="8">
        <v>495879</v>
      </c>
      <c r="H30" s="8">
        <v>1162728</v>
      </c>
      <c r="I30" s="8">
        <v>553588</v>
      </c>
      <c r="J30" s="8">
        <v>2212195</v>
      </c>
      <c r="K30" s="8">
        <v>664694</v>
      </c>
      <c r="L30" s="8">
        <v>3425050</v>
      </c>
      <c r="M30" s="8">
        <v>1714801</v>
      </c>
      <c r="N30" s="8">
        <v>5804545</v>
      </c>
      <c r="O30" s="8">
        <v>1967526</v>
      </c>
      <c r="P30" s="8">
        <v>866942</v>
      </c>
      <c r="Q30" s="8">
        <v>1057846</v>
      </c>
      <c r="R30" s="8">
        <v>3892314</v>
      </c>
      <c r="S30" s="8"/>
      <c r="T30" s="8"/>
      <c r="U30" s="8"/>
      <c r="V30" s="8"/>
      <c r="W30" s="8">
        <v>11909054</v>
      </c>
      <c r="X30" s="8">
        <v>19362212</v>
      </c>
      <c r="Y30" s="8">
        <v>-7453158</v>
      </c>
      <c r="Z30" s="2">
        <v>-38.49</v>
      </c>
      <c r="AA30" s="6">
        <v>24929709</v>
      </c>
    </row>
    <row r="31" spans="1:27" ht="13.5">
      <c r="A31" s="25" t="s">
        <v>55</v>
      </c>
      <c r="B31" s="24"/>
      <c r="C31" s="6">
        <v>77749231</v>
      </c>
      <c r="D31" s="6"/>
      <c r="E31" s="7">
        <v>47629439</v>
      </c>
      <c r="F31" s="8">
        <v>69142723</v>
      </c>
      <c r="G31" s="8">
        <v>1235118</v>
      </c>
      <c r="H31" s="8">
        <v>4529361</v>
      </c>
      <c r="I31" s="8">
        <v>2612913</v>
      </c>
      <c r="J31" s="8">
        <v>8377392</v>
      </c>
      <c r="K31" s="8">
        <v>9158785</v>
      </c>
      <c r="L31" s="8">
        <v>3356468</v>
      </c>
      <c r="M31" s="8">
        <v>7080436</v>
      </c>
      <c r="N31" s="8">
        <v>19595689</v>
      </c>
      <c r="O31" s="8">
        <v>3443916</v>
      </c>
      <c r="P31" s="8">
        <v>2359225</v>
      </c>
      <c r="Q31" s="8">
        <v>13124061</v>
      </c>
      <c r="R31" s="8">
        <v>18927202</v>
      </c>
      <c r="S31" s="8"/>
      <c r="T31" s="8"/>
      <c r="U31" s="8"/>
      <c r="V31" s="8"/>
      <c r="W31" s="8">
        <v>46900283</v>
      </c>
      <c r="X31" s="8">
        <v>38475952</v>
      </c>
      <c r="Y31" s="8">
        <v>8424331</v>
      </c>
      <c r="Z31" s="2">
        <v>21.9</v>
      </c>
      <c r="AA31" s="6">
        <v>69142723</v>
      </c>
    </row>
    <row r="32" spans="1:27" ht="13.5">
      <c r="A32" s="25" t="s">
        <v>43</v>
      </c>
      <c r="B32" s="24"/>
      <c r="C32" s="6">
        <v>8221787</v>
      </c>
      <c r="D32" s="6"/>
      <c r="E32" s="7">
        <v>8964000</v>
      </c>
      <c r="F32" s="8">
        <v>9560000</v>
      </c>
      <c r="G32" s="8">
        <v>711573</v>
      </c>
      <c r="H32" s="8">
        <v>800524</v>
      </c>
      <c r="I32" s="8">
        <v>806132</v>
      </c>
      <c r="J32" s="8">
        <v>2318229</v>
      </c>
      <c r="K32" s="8">
        <v>783649</v>
      </c>
      <c r="L32" s="8">
        <v>5047</v>
      </c>
      <c r="M32" s="8">
        <v>1593860</v>
      </c>
      <c r="N32" s="8">
        <v>2382556</v>
      </c>
      <c r="O32" s="8">
        <v>790868</v>
      </c>
      <c r="P32" s="8">
        <v>4929</v>
      </c>
      <c r="Q32" s="8">
        <v>764145</v>
      </c>
      <c r="R32" s="8">
        <v>1559942</v>
      </c>
      <c r="S32" s="8"/>
      <c r="T32" s="8"/>
      <c r="U32" s="8"/>
      <c r="V32" s="8"/>
      <c r="W32" s="8">
        <v>6260727</v>
      </c>
      <c r="X32" s="8">
        <v>6723000</v>
      </c>
      <c r="Y32" s="8">
        <v>-462273</v>
      </c>
      <c r="Z32" s="2">
        <v>-6.88</v>
      </c>
      <c r="AA32" s="6">
        <v>9560000</v>
      </c>
    </row>
    <row r="33" spans="1:27" ht="13.5">
      <c r="A33" s="25" t="s">
        <v>56</v>
      </c>
      <c r="B33" s="24"/>
      <c r="C33" s="6">
        <v>67620686</v>
      </c>
      <c r="D33" s="6"/>
      <c r="E33" s="7">
        <v>84718680</v>
      </c>
      <c r="F33" s="8">
        <v>88174766</v>
      </c>
      <c r="G33" s="8">
        <v>6729521</v>
      </c>
      <c r="H33" s="8">
        <v>9190598</v>
      </c>
      <c r="I33" s="8">
        <v>5686381</v>
      </c>
      <c r="J33" s="8">
        <v>21606500</v>
      </c>
      <c r="K33" s="8">
        <v>6228623</v>
      </c>
      <c r="L33" s="8">
        <v>7575997</v>
      </c>
      <c r="M33" s="8">
        <v>3840711</v>
      </c>
      <c r="N33" s="8">
        <v>17645331</v>
      </c>
      <c r="O33" s="8">
        <v>5259777</v>
      </c>
      <c r="P33" s="8">
        <v>4075061</v>
      </c>
      <c r="Q33" s="8">
        <v>4252362</v>
      </c>
      <c r="R33" s="8">
        <v>13587200</v>
      </c>
      <c r="S33" s="8"/>
      <c r="T33" s="8"/>
      <c r="U33" s="8"/>
      <c r="V33" s="8"/>
      <c r="W33" s="8">
        <v>52839031</v>
      </c>
      <c r="X33" s="8">
        <v>64107210</v>
      </c>
      <c r="Y33" s="8">
        <v>-11268179</v>
      </c>
      <c r="Z33" s="2">
        <v>-17.58</v>
      </c>
      <c r="AA33" s="6">
        <v>88174766</v>
      </c>
    </row>
    <row r="34" spans="1:27" ht="13.5">
      <c r="A34" s="23" t="s">
        <v>57</v>
      </c>
      <c r="B34" s="29"/>
      <c r="C34" s="6">
        <v>3890018</v>
      </c>
      <c r="D34" s="6"/>
      <c r="E34" s="7"/>
      <c r="F34" s="8">
        <v>880000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>
        <v>880000</v>
      </c>
    </row>
    <row r="35" spans="1:27" ht="12.75">
      <c r="A35" s="40" t="s">
        <v>58</v>
      </c>
      <c r="B35" s="32"/>
      <c r="C35" s="33">
        <f aca="true" t="shared" si="1" ref="C35:Y35">SUM(C24:C34)</f>
        <v>946895827</v>
      </c>
      <c r="D35" s="33">
        <f>SUM(D24:D34)</f>
        <v>0</v>
      </c>
      <c r="E35" s="34">
        <f t="shared" si="1"/>
        <v>1071419519</v>
      </c>
      <c r="F35" s="35">
        <f t="shared" si="1"/>
        <v>1052121197</v>
      </c>
      <c r="G35" s="35">
        <f t="shared" si="1"/>
        <v>38869704</v>
      </c>
      <c r="H35" s="35">
        <f t="shared" si="1"/>
        <v>76111865</v>
      </c>
      <c r="I35" s="35">
        <f t="shared" si="1"/>
        <v>70553143</v>
      </c>
      <c r="J35" s="35">
        <f t="shared" si="1"/>
        <v>185534712</v>
      </c>
      <c r="K35" s="35">
        <f t="shared" si="1"/>
        <v>65326179</v>
      </c>
      <c r="L35" s="35">
        <f t="shared" si="1"/>
        <v>62604126</v>
      </c>
      <c r="M35" s="35">
        <f t="shared" si="1"/>
        <v>62608924</v>
      </c>
      <c r="N35" s="35">
        <f t="shared" si="1"/>
        <v>190539229</v>
      </c>
      <c r="O35" s="35">
        <f t="shared" si="1"/>
        <v>56357344</v>
      </c>
      <c r="P35" s="35">
        <f t="shared" si="1"/>
        <v>54171227</v>
      </c>
      <c r="Q35" s="35">
        <f t="shared" si="1"/>
        <v>65163830</v>
      </c>
      <c r="R35" s="35">
        <f t="shared" si="1"/>
        <v>175692401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551766342</v>
      </c>
      <c r="X35" s="35">
        <f t="shared" si="1"/>
        <v>803768212</v>
      </c>
      <c r="Y35" s="35">
        <f t="shared" si="1"/>
        <v>-252001870</v>
      </c>
      <c r="Z35" s="36">
        <f>+IF(X35&lt;&gt;0,+(Y35/X35)*100,0)</f>
        <v>-31.352554907956474</v>
      </c>
      <c r="AA35" s="33">
        <f>SUM(AA24:AA34)</f>
        <v>1052121197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-109259879</v>
      </c>
      <c r="D37" s="46">
        <f>+D21-D35</f>
        <v>0</v>
      </c>
      <c r="E37" s="47">
        <f t="shared" si="2"/>
        <v>-146608495</v>
      </c>
      <c r="F37" s="48">
        <f t="shared" si="2"/>
        <v>-119252917</v>
      </c>
      <c r="G37" s="48">
        <f t="shared" si="2"/>
        <v>119443657</v>
      </c>
      <c r="H37" s="48">
        <f t="shared" si="2"/>
        <v>-150054</v>
      </c>
      <c r="I37" s="48">
        <f t="shared" si="2"/>
        <v>-4856351</v>
      </c>
      <c r="J37" s="48">
        <f t="shared" si="2"/>
        <v>114437252</v>
      </c>
      <c r="K37" s="48">
        <f t="shared" si="2"/>
        <v>-8415398</v>
      </c>
      <c r="L37" s="48">
        <f t="shared" si="2"/>
        <v>-8106981</v>
      </c>
      <c r="M37" s="48">
        <f t="shared" si="2"/>
        <v>63120996</v>
      </c>
      <c r="N37" s="48">
        <f t="shared" si="2"/>
        <v>46598617</v>
      </c>
      <c r="O37" s="48">
        <f t="shared" si="2"/>
        <v>387109</v>
      </c>
      <c r="P37" s="48">
        <f t="shared" si="2"/>
        <v>-1516730</v>
      </c>
      <c r="Q37" s="48">
        <f t="shared" si="2"/>
        <v>78498187</v>
      </c>
      <c r="R37" s="48">
        <f t="shared" si="2"/>
        <v>77368566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238404435</v>
      </c>
      <c r="X37" s="48">
        <f>IF(F21=F35,0,X21-X35)</f>
        <v>-109831375</v>
      </c>
      <c r="Y37" s="48">
        <f t="shared" si="2"/>
        <v>348235810</v>
      </c>
      <c r="Z37" s="49">
        <f>+IF(X37&lt;&gt;0,+(Y37/X37)*100,0)</f>
        <v>-317.0640538734947</v>
      </c>
      <c r="AA37" s="46">
        <f>+AA21-AA35</f>
        <v>-119252917</v>
      </c>
    </row>
    <row r="38" spans="1:27" ht="22.5" customHeight="1">
      <c r="A38" s="50" t="s">
        <v>60</v>
      </c>
      <c r="B38" s="29"/>
      <c r="C38" s="6">
        <v>67812383</v>
      </c>
      <c r="D38" s="6"/>
      <c r="E38" s="7">
        <v>71083020</v>
      </c>
      <c r="F38" s="8">
        <v>94243016</v>
      </c>
      <c r="G38" s="8"/>
      <c r="H38" s="8"/>
      <c r="I38" s="8">
        <v>11897854</v>
      </c>
      <c r="J38" s="8">
        <v>11897854</v>
      </c>
      <c r="K38" s="8">
        <v>7181913</v>
      </c>
      <c r="L38" s="8">
        <v>3685289</v>
      </c>
      <c r="M38" s="8">
        <v>5076131</v>
      </c>
      <c r="N38" s="8">
        <v>15943333</v>
      </c>
      <c r="O38" s="8">
        <v>23383</v>
      </c>
      <c r="P38" s="8">
        <v>6815511</v>
      </c>
      <c r="Q38" s="8">
        <v>9573781</v>
      </c>
      <c r="R38" s="8">
        <v>16412675</v>
      </c>
      <c r="S38" s="8"/>
      <c r="T38" s="8"/>
      <c r="U38" s="8"/>
      <c r="V38" s="8"/>
      <c r="W38" s="8">
        <v>44253862</v>
      </c>
      <c r="X38" s="8">
        <v>66055121</v>
      </c>
      <c r="Y38" s="8">
        <v>-21801259</v>
      </c>
      <c r="Z38" s="2">
        <v>-33</v>
      </c>
      <c r="AA38" s="6">
        <v>94243016</v>
      </c>
    </row>
    <row r="39" spans="1:27" ht="57" customHeight="1">
      <c r="A39" s="50" t="s">
        <v>61</v>
      </c>
      <c r="B39" s="29"/>
      <c r="C39" s="28">
        <v>656048</v>
      </c>
      <c r="D39" s="28"/>
      <c r="E39" s="7"/>
      <c r="F39" s="26">
        <v>180000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>
        <v>180000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-40791448</v>
      </c>
      <c r="D41" s="56">
        <f>SUM(D37:D40)</f>
        <v>0</v>
      </c>
      <c r="E41" s="57">
        <f t="shared" si="3"/>
        <v>-75525475</v>
      </c>
      <c r="F41" s="58">
        <f t="shared" si="3"/>
        <v>-24829901</v>
      </c>
      <c r="G41" s="58">
        <f t="shared" si="3"/>
        <v>119443657</v>
      </c>
      <c r="H41" s="58">
        <f t="shared" si="3"/>
        <v>-150054</v>
      </c>
      <c r="I41" s="58">
        <f t="shared" si="3"/>
        <v>7041503</v>
      </c>
      <c r="J41" s="58">
        <f t="shared" si="3"/>
        <v>126335106</v>
      </c>
      <c r="K41" s="58">
        <f t="shared" si="3"/>
        <v>-1233485</v>
      </c>
      <c r="L41" s="58">
        <f t="shared" si="3"/>
        <v>-4421692</v>
      </c>
      <c r="M41" s="58">
        <f t="shared" si="3"/>
        <v>68197127</v>
      </c>
      <c r="N41" s="58">
        <f t="shared" si="3"/>
        <v>62541950</v>
      </c>
      <c r="O41" s="58">
        <f t="shared" si="3"/>
        <v>410492</v>
      </c>
      <c r="P41" s="58">
        <f t="shared" si="3"/>
        <v>5298781</v>
      </c>
      <c r="Q41" s="58">
        <f t="shared" si="3"/>
        <v>88071968</v>
      </c>
      <c r="R41" s="58">
        <f t="shared" si="3"/>
        <v>93781241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282658297</v>
      </c>
      <c r="X41" s="58">
        <f t="shared" si="3"/>
        <v>-43776254</v>
      </c>
      <c r="Y41" s="58">
        <f t="shared" si="3"/>
        <v>326434551</v>
      </c>
      <c r="Z41" s="59">
        <f>+IF(X41&lt;&gt;0,+(Y41/X41)*100,0)</f>
        <v>-745.6886352130541</v>
      </c>
      <c r="AA41" s="56">
        <f>SUM(AA37:AA40)</f>
        <v>-24829901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-40791448</v>
      </c>
      <c r="D43" s="64">
        <f>+D41-D42</f>
        <v>0</v>
      </c>
      <c r="E43" s="65">
        <f t="shared" si="4"/>
        <v>-75525475</v>
      </c>
      <c r="F43" s="66">
        <f t="shared" si="4"/>
        <v>-24829901</v>
      </c>
      <c r="G43" s="66">
        <f t="shared" si="4"/>
        <v>119443657</v>
      </c>
      <c r="H43" s="66">
        <f t="shared" si="4"/>
        <v>-150054</v>
      </c>
      <c r="I43" s="66">
        <f t="shared" si="4"/>
        <v>7041503</v>
      </c>
      <c r="J43" s="66">
        <f t="shared" si="4"/>
        <v>126335106</v>
      </c>
      <c r="K43" s="66">
        <f t="shared" si="4"/>
        <v>-1233485</v>
      </c>
      <c r="L43" s="66">
        <f t="shared" si="4"/>
        <v>-4421692</v>
      </c>
      <c r="M43" s="66">
        <f t="shared" si="4"/>
        <v>68197127</v>
      </c>
      <c r="N43" s="66">
        <f t="shared" si="4"/>
        <v>62541950</v>
      </c>
      <c r="O43" s="66">
        <f t="shared" si="4"/>
        <v>410492</v>
      </c>
      <c r="P43" s="66">
        <f t="shared" si="4"/>
        <v>5298781</v>
      </c>
      <c r="Q43" s="66">
        <f t="shared" si="4"/>
        <v>88071968</v>
      </c>
      <c r="R43" s="66">
        <f t="shared" si="4"/>
        <v>93781241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282658297</v>
      </c>
      <c r="X43" s="66">
        <f t="shared" si="4"/>
        <v>-43776254</v>
      </c>
      <c r="Y43" s="66">
        <f t="shared" si="4"/>
        <v>326434551</v>
      </c>
      <c r="Z43" s="67">
        <f>+IF(X43&lt;&gt;0,+(Y43/X43)*100,0)</f>
        <v>-745.6886352130541</v>
      </c>
      <c r="AA43" s="64">
        <f>+AA41-AA42</f>
        <v>-24829901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-40791448</v>
      </c>
      <c r="D45" s="56">
        <f>SUM(D43:D44)</f>
        <v>0</v>
      </c>
      <c r="E45" s="57">
        <f t="shared" si="5"/>
        <v>-75525475</v>
      </c>
      <c r="F45" s="58">
        <f t="shared" si="5"/>
        <v>-24829901</v>
      </c>
      <c r="G45" s="58">
        <f t="shared" si="5"/>
        <v>119443657</v>
      </c>
      <c r="H45" s="58">
        <f t="shared" si="5"/>
        <v>-150054</v>
      </c>
      <c r="I45" s="58">
        <f t="shared" si="5"/>
        <v>7041503</v>
      </c>
      <c r="J45" s="58">
        <f t="shared" si="5"/>
        <v>126335106</v>
      </c>
      <c r="K45" s="58">
        <f t="shared" si="5"/>
        <v>-1233485</v>
      </c>
      <c r="L45" s="58">
        <f t="shared" si="5"/>
        <v>-4421692</v>
      </c>
      <c r="M45" s="58">
        <f t="shared" si="5"/>
        <v>68197127</v>
      </c>
      <c r="N45" s="58">
        <f t="shared" si="5"/>
        <v>62541950</v>
      </c>
      <c r="O45" s="58">
        <f t="shared" si="5"/>
        <v>410492</v>
      </c>
      <c r="P45" s="58">
        <f t="shared" si="5"/>
        <v>5298781</v>
      </c>
      <c r="Q45" s="58">
        <f t="shared" si="5"/>
        <v>88071968</v>
      </c>
      <c r="R45" s="58">
        <f t="shared" si="5"/>
        <v>93781241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282658297</v>
      </c>
      <c r="X45" s="58">
        <f t="shared" si="5"/>
        <v>-43776254</v>
      </c>
      <c r="Y45" s="58">
        <f t="shared" si="5"/>
        <v>326434551</v>
      </c>
      <c r="Z45" s="59">
        <f>+IF(X45&lt;&gt;0,+(Y45/X45)*100,0)</f>
        <v>-745.6886352130541</v>
      </c>
      <c r="AA45" s="56">
        <f>SUM(AA43:AA44)</f>
        <v>-24829901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-40791448</v>
      </c>
      <c r="D47" s="71">
        <f>SUM(D45:D46)</f>
        <v>0</v>
      </c>
      <c r="E47" s="72">
        <f t="shared" si="6"/>
        <v>-75525475</v>
      </c>
      <c r="F47" s="73">
        <f t="shared" si="6"/>
        <v>-24829901</v>
      </c>
      <c r="G47" s="73">
        <f t="shared" si="6"/>
        <v>119443657</v>
      </c>
      <c r="H47" s="74">
        <f t="shared" si="6"/>
        <v>-150054</v>
      </c>
      <c r="I47" s="74">
        <f t="shared" si="6"/>
        <v>7041503</v>
      </c>
      <c r="J47" s="74">
        <f t="shared" si="6"/>
        <v>126335106</v>
      </c>
      <c r="K47" s="74">
        <f t="shared" si="6"/>
        <v>-1233485</v>
      </c>
      <c r="L47" s="74">
        <f t="shared" si="6"/>
        <v>-4421692</v>
      </c>
      <c r="M47" s="73">
        <f t="shared" si="6"/>
        <v>68197127</v>
      </c>
      <c r="N47" s="73">
        <f t="shared" si="6"/>
        <v>62541950</v>
      </c>
      <c r="O47" s="74">
        <f t="shared" si="6"/>
        <v>410492</v>
      </c>
      <c r="P47" s="74">
        <f t="shared" si="6"/>
        <v>5298781</v>
      </c>
      <c r="Q47" s="74">
        <f t="shared" si="6"/>
        <v>88071968</v>
      </c>
      <c r="R47" s="74">
        <f t="shared" si="6"/>
        <v>93781241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282658297</v>
      </c>
      <c r="X47" s="74">
        <f t="shared" si="6"/>
        <v>-43776254</v>
      </c>
      <c r="Y47" s="74">
        <f t="shared" si="6"/>
        <v>326434551</v>
      </c>
      <c r="Z47" s="75">
        <f>+IF(X47&lt;&gt;0,+(Y47/X47)*100,0)</f>
        <v>-745.6886352130541</v>
      </c>
      <c r="AA47" s="76">
        <f>SUM(AA45:AA46)</f>
        <v>-24829901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209367201</v>
      </c>
      <c r="D7" s="6"/>
      <c r="E7" s="7">
        <v>246983872</v>
      </c>
      <c r="F7" s="8">
        <v>245394872</v>
      </c>
      <c r="G7" s="8">
        <v>22711638</v>
      </c>
      <c r="H7" s="8">
        <v>16302523</v>
      </c>
      <c r="I7" s="8">
        <v>16769425</v>
      </c>
      <c r="J7" s="8">
        <v>55783586</v>
      </c>
      <c r="K7" s="8">
        <v>16632873</v>
      </c>
      <c r="L7" s="8">
        <v>19519421</v>
      </c>
      <c r="M7" s="8">
        <v>13821235</v>
      </c>
      <c r="N7" s="8">
        <v>49973529</v>
      </c>
      <c r="O7" s="8">
        <v>18409043</v>
      </c>
      <c r="P7" s="8">
        <v>16137355</v>
      </c>
      <c r="Q7" s="8">
        <v>16035693</v>
      </c>
      <c r="R7" s="8">
        <v>50582091</v>
      </c>
      <c r="S7" s="8"/>
      <c r="T7" s="8"/>
      <c r="U7" s="8"/>
      <c r="V7" s="8"/>
      <c r="W7" s="8">
        <v>156339206</v>
      </c>
      <c r="X7" s="8">
        <v>184840651</v>
      </c>
      <c r="Y7" s="8">
        <v>-28501445</v>
      </c>
      <c r="Z7" s="2">
        <v>-15.42</v>
      </c>
      <c r="AA7" s="6">
        <v>245394872</v>
      </c>
    </row>
    <row r="8" spans="1:27" ht="13.5">
      <c r="A8" s="25" t="s">
        <v>34</v>
      </c>
      <c r="B8" s="24"/>
      <c r="C8" s="6">
        <v>28919954</v>
      </c>
      <c r="D8" s="6"/>
      <c r="E8" s="7">
        <v>17281000</v>
      </c>
      <c r="F8" s="8">
        <v>16632000</v>
      </c>
      <c r="G8" s="8">
        <v>1788391</v>
      </c>
      <c r="H8" s="8">
        <v>1875826</v>
      </c>
      <c r="I8" s="8">
        <v>1683007</v>
      </c>
      <c r="J8" s="8">
        <v>5347224</v>
      </c>
      <c r="K8" s="8">
        <v>1807873</v>
      </c>
      <c r="L8" s="8">
        <v>1823039</v>
      </c>
      <c r="M8" s="8">
        <v>18904641</v>
      </c>
      <c r="N8" s="8">
        <v>22535553</v>
      </c>
      <c r="O8" s="8">
        <v>-20015552</v>
      </c>
      <c r="P8" s="8">
        <v>47418168</v>
      </c>
      <c r="Q8" s="8">
        <v>1926280</v>
      </c>
      <c r="R8" s="8">
        <v>29328896</v>
      </c>
      <c r="S8" s="8"/>
      <c r="T8" s="8"/>
      <c r="U8" s="8"/>
      <c r="V8" s="8"/>
      <c r="W8" s="8">
        <v>57211673</v>
      </c>
      <c r="X8" s="8">
        <v>12798479</v>
      </c>
      <c r="Y8" s="8">
        <v>44413194</v>
      </c>
      <c r="Z8" s="2">
        <v>347.02</v>
      </c>
      <c r="AA8" s="6">
        <v>16632000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3.5">
      <c r="A12" s="25" t="s">
        <v>37</v>
      </c>
      <c r="B12" s="29"/>
      <c r="C12" s="6">
        <v>6321399</v>
      </c>
      <c r="D12" s="6"/>
      <c r="E12" s="7">
        <v>-6283389</v>
      </c>
      <c r="F12" s="8">
        <v>5640389</v>
      </c>
      <c r="G12" s="8"/>
      <c r="H12" s="8">
        <v>629328</v>
      </c>
      <c r="I12" s="8">
        <v>780645</v>
      </c>
      <c r="J12" s="8">
        <v>1409973</v>
      </c>
      <c r="K12" s="8">
        <v>511976</v>
      </c>
      <c r="L12" s="8"/>
      <c r="M12" s="8"/>
      <c r="N12" s="8">
        <v>511976</v>
      </c>
      <c r="O12" s="8">
        <v>798975</v>
      </c>
      <c r="P12" s="8"/>
      <c r="Q12" s="8"/>
      <c r="R12" s="8">
        <v>798975</v>
      </c>
      <c r="S12" s="8"/>
      <c r="T12" s="8"/>
      <c r="U12" s="8"/>
      <c r="V12" s="8"/>
      <c r="W12" s="8">
        <v>2720924</v>
      </c>
      <c r="X12" s="8">
        <v>153427</v>
      </c>
      <c r="Y12" s="8">
        <v>2567497</v>
      </c>
      <c r="Z12" s="2">
        <v>1673.43</v>
      </c>
      <c r="AA12" s="6">
        <v>5640389</v>
      </c>
    </row>
    <row r="13" spans="1:27" ht="13.5">
      <c r="A13" s="23" t="s">
        <v>38</v>
      </c>
      <c r="B13" s="29"/>
      <c r="C13" s="6">
        <v>56119658</v>
      </c>
      <c r="D13" s="6"/>
      <c r="E13" s="7"/>
      <c r="F13" s="8">
        <v>63528000</v>
      </c>
      <c r="G13" s="8">
        <v>5162663</v>
      </c>
      <c r="H13" s="8">
        <v>5414822</v>
      </c>
      <c r="I13" s="8">
        <v>5448971</v>
      </c>
      <c r="J13" s="8">
        <v>16026456</v>
      </c>
      <c r="K13" s="8">
        <v>5445642</v>
      </c>
      <c r="L13" s="8">
        <v>5430664</v>
      </c>
      <c r="M13" s="8">
        <v>5559129</v>
      </c>
      <c r="N13" s="8">
        <v>16435435</v>
      </c>
      <c r="O13" s="8">
        <v>5673309</v>
      </c>
      <c r="P13" s="8">
        <v>5847314</v>
      </c>
      <c r="Q13" s="8">
        <v>5834476</v>
      </c>
      <c r="R13" s="8">
        <v>17355099</v>
      </c>
      <c r="S13" s="8"/>
      <c r="T13" s="8"/>
      <c r="U13" s="8"/>
      <c r="V13" s="8"/>
      <c r="W13" s="8">
        <v>49816990</v>
      </c>
      <c r="X13" s="8">
        <v>15882000</v>
      </c>
      <c r="Y13" s="8">
        <v>33934990</v>
      </c>
      <c r="Z13" s="2">
        <v>213.67</v>
      </c>
      <c r="AA13" s="6">
        <v>63528000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108610</v>
      </c>
      <c r="D15" s="6"/>
      <c r="E15" s="7">
        <v>67060600</v>
      </c>
      <c r="F15" s="8"/>
      <c r="G15" s="8">
        <v>15600</v>
      </c>
      <c r="H15" s="8"/>
      <c r="I15" s="8"/>
      <c r="J15" s="8">
        <v>15600</v>
      </c>
      <c r="K15" s="8">
        <v>57887</v>
      </c>
      <c r="L15" s="8">
        <v>15900</v>
      </c>
      <c r="M15" s="8"/>
      <c r="N15" s="8">
        <v>73787</v>
      </c>
      <c r="O15" s="8">
        <v>150</v>
      </c>
      <c r="P15" s="8">
        <v>-76287</v>
      </c>
      <c r="Q15" s="8"/>
      <c r="R15" s="8">
        <v>-76137</v>
      </c>
      <c r="S15" s="8"/>
      <c r="T15" s="8"/>
      <c r="U15" s="8"/>
      <c r="V15" s="8"/>
      <c r="W15" s="8">
        <v>13250</v>
      </c>
      <c r="X15" s="8">
        <v>33530297</v>
      </c>
      <c r="Y15" s="8">
        <v>-33517047</v>
      </c>
      <c r="Z15" s="2">
        <v>-99.96</v>
      </c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418616624</v>
      </c>
      <c r="D18" s="6"/>
      <c r="E18" s="7">
        <v>441491080</v>
      </c>
      <c r="F18" s="8">
        <v>459030827</v>
      </c>
      <c r="G18" s="8">
        <v>180170000</v>
      </c>
      <c r="H18" s="8"/>
      <c r="I18" s="8"/>
      <c r="J18" s="8">
        <v>180170000</v>
      </c>
      <c r="K18" s="8"/>
      <c r="L18" s="8"/>
      <c r="M18" s="8">
        <v>139551000</v>
      </c>
      <c r="N18" s="8">
        <v>139551000</v>
      </c>
      <c r="O18" s="8">
        <v>4585443</v>
      </c>
      <c r="P18" s="8">
        <v>9895379</v>
      </c>
      <c r="Q18" s="8">
        <v>108103000</v>
      </c>
      <c r="R18" s="8">
        <v>122583822</v>
      </c>
      <c r="S18" s="8"/>
      <c r="T18" s="8"/>
      <c r="U18" s="8"/>
      <c r="V18" s="8"/>
      <c r="W18" s="8">
        <v>442304822</v>
      </c>
      <c r="X18" s="8">
        <v>335503235</v>
      </c>
      <c r="Y18" s="8">
        <v>106801587</v>
      </c>
      <c r="Z18" s="2">
        <v>31.83</v>
      </c>
      <c r="AA18" s="6">
        <v>459030827</v>
      </c>
    </row>
    <row r="19" spans="1:27" ht="13.5">
      <c r="A19" s="23" t="s">
        <v>44</v>
      </c>
      <c r="B19" s="29"/>
      <c r="C19" s="6">
        <v>9884213</v>
      </c>
      <c r="D19" s="6"/>
      <c r="E19" s="7">
        <v>2379663</v>
      </c>
      <c r="F19" s="26">
        <v>26379663</v>
      </c>
      <c r="G19" s="26">
        <v>73296</v>
      </c>
      <c r="H19" s="26">
        <v>955589</v>
      </c>
      <c r="I19" s="26">
        <v>50297</v>
      </c>
      <c r="J19" s="26">
        <v>1079182</v>
      </c>
      <c r="K19" s="26">
        <v>72341</v>
      </c>
      <c r="L19" s="26">
        <v>1004244</v>
      </c>
      <c r="M19" s="26">
        <v>10158</v>
      </c>
      <c r="N19" s="26">
        <v>1086743</v>
      </c>
      <c r="O19" s="26">
        <v>272116</v>
      </c>
      <c r="P19" s="26">
        <v>75133</v>
      </c>
      <c r="Q19" s="26">
        <v>20453</v>
      </c>
      <c r="R19" s="26">
        <v>367702</v>
      </c>
      <c r="S19" s="26"/>
      <c r="T19" s="26"/>
      <c r="U19" s="26"/>
      <c r="V19" s="26"/>
      <c r="W19" s="26">
        <v>2533627</v>
      </c>
      <c r="X19" s="26">
        <v>7784736</v>
      </c>
      <c r="Y19" s="26">
        <v>-5251109</v>
      </c>
      <c r="Z19" s="27">
        <v>-67.45</v>
      </c>
      <c r="AA19" s="28">
        <v>26379663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729337659</v>
      </c>
      <c r="D21" s="33">
        <f t="shared" si="0"/>
        <v>0</v>
      </c>
      <c r="E21" s="34">
        <f t="shared" si="0"/>
        <v>768912826</v>
      </c>
      <c r="F21" s="35">
        <f t="shared" si="0"/>
        <v>816605751</v>
      </c>
      <c r="G21" s="35">
        <f t="shared" si="0"/>
        <v>209921588</v>
      </c>
      <c r="H21" s="35">
        <f t="shared" si="0"/>
        <v>25178088</v>
      </c>
      <c r="I21" s="35">
        <f t="shared" si="0"/>
        <v>24732345</v>
      </c>
      <c r="J21" s="35">
        <f t="shared" si="0"/>
        <v>259832021</v>
      </c>
      <c r="K21" s="35">
        <f t="shared" si="0"/>
        <v>24528592</v>
      </c>
      <c r="L21" s="35">
        <f t="shared" si="0"/>
        <v>27793268</v>
      </c>
      <c r="M21" s="35">
        <f t="shared" si="0"/>
        <v>177846163</v>
      </c>
      <c r="N21" s="35">
        <f t="shared" si="0"/>
        <v>230168023</v>
      </c>
      <c r="O21" s="35">
        <f t="shared" si="0"/>
        <v>9723484</v>
      </c>
      <c r="P21" s="35">
        <f t="shared" si="0"/>
        <v>79297062</v>
      </c>
      <c r="Q21" s="35">
        <f t="shared" si="0"/>
        <v>131919902</v>
      </c>
      <c r="R21" s="35">
        <f t="shared" si="0"/>
        <v>220940448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710940492</v>
      </c>
      <c r="X21" s="35">
        <f t="shared" si="0"/>
        <v>590492825</v>
      </c>
      <c r="Y21" s="35">
        <f t="shared" si="0"/>
        <v>120447667</v>
      </c>
      <c r="Z21" s="36">
        <f>+IF(X21&lt;&gt;0,+(Y21/X21)*100,0)</f>
        <v>20.397820583171352</v>
      </c>
      <c r="AA21" s="33">
        <f>SUM(AA5:AA20)</f>
        <v>816605751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280370804</v>
      </c>
      <c r="D24" s="6"/>
      <c r="E24" s="7">
        <v>292497360</v>
      </c>
      <c r="F24" s="8">
        <v>296435865</v>
      </c>
      <c r="G24" s="8">
        <v>6826</v>
      </c>
      <c r="H24" s="8">
        <v>6011</v>
      </c>
      <c r="I24" s="8">
        <v>36779871</v>
      </c>
      <c r="J24" s="8">
        <v>36792708</v>
      </c>
      <c r="K24" s="8"/>
      <c r="L24" s="8">
        <v>99090418</v>
      </c>
      <c r="M24" s="8">
        <v>168480</v>
      </c>
      <c r="N24" s="8">
        <v>99258898</v>
      </c>
      <c r="O24" s="8">
        <v>5372</v>
      </c>
      <c r="P24" s="8">
        <v>388547</v>
      </c>
      <c r="Q24" s="8">
        <v>104321438</v>
      </c>
      <c r="R24" s="8">
        <v>104715357</v>
      </c>
      <c r="S24" s="8"/>
      <c r="T24" s="8"/>
      <c r="U24" s="8"/>
      <c r="V24" s="8"/>
      <c r="W24" s="8">
        <v>240766963</v>
      </c>
      <c r="X24" s="8">
        <v>220215516</v>
      </c>
      <c r="Y24" s="8">
        <v>20551447</v>
      </c>
      <c r="Z24" s="2">
        <v>9.33</v>
      </c>
      <c r="AA24" s="6">
        <v>296435865</v>
      </c>
    </row>
    <row r="25" spans="1:27" ht="13.5">
      <c r="A25" s="25" t="s">
        <v>49</v>
      </c>
      <c r="B25" s="24"/>
      <c r="C25" s="6">
        <v>5769862</v>
      </c>
      <c r="D25" s="6"/>
      <c r="E25" s="7">
        <v>6342049</v>
      </c>
      <c r="F25" s="8">
        <v>6341548</v>
      </c>
      <c r="G25" s="8"/>
      <c r="H25" s="8"/>
      <c r="I25" s="8">
        <v>1524212</v>
      </c>
      <c r="J25" s="8">
        <v>1524212</v>
      </c>
      <c r="K25" s="8"/>
      <c r="L25" s="8">
        <v>1055241</v>
      </c>
      <c r="M25" s="8"/>
      <c r="N25" s="8">
        <v>1055241</v>
      </c>
      <c r="O25" s="8"/>
      <c r="P25" s="8"/>
      <c r="Q25" s="8">
        <v>1681327</v>
      </c>
      <c r="R25" s="8">
        <v>1681327</v>
      </c>
      <c r="S25" s="8"/>
      <c r="T25" s="8"/>
      <c r="U25" s="8"/>
      <c r="V25" s="8"/>
      <c r="W25" s="8">
        <v>4260780</v>
      </c>
      <c r="X25" s="8">
        <v>4897461</v>
      </c>
      <c r="Y25" s="8">
        <v>-636681</v>
      </c>
      <c r="Z25" s="2">
        <v>-13</v>
      </c>
      <c r="AA25" s="6">
        <v>6341548</v>
      </c>
    </row>
    <row r="26" spans="1:27" ht="13.5">
      <c r="A26" s="25" t="s">
        <v>50</v>
      </c>
      <c r="B26" s="24"/>
      <c r="C26" s="6">
        <v>166255893</v>
      </c>
      <c r="D26" s="6"/>
      <c r="E26" s="7">
        <v>168789000</v>
      </c>
      <c r="F26" s="8">
        <v>168789000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126591750</v>
      </c>
      <c r="Y26" s="8">
        <v>-126591750</v>
      </c>
      <c r="Z26" s="2">
        <v>-100</v>
      </c>
      <c r="AA26" s="6">
        <v>168789000</v>
      </c>
    </row>
    <row r="27" spans="1:27" ht="13.5">
      <c r="A27" s="25" t="s">
        <v>51</v>
      </c>
      <c r="B27" s="24"/>
      <c r="C27" s="6">
        <v>70469052</v>
      </c>
      <c r="D27" s="6"/>
      <c r="E27" s="7">
        <v>58644036</v>
      </c>
      <c r="F27" s="8">
        <v>58644036</v>
      </c>
      <c r="G27" s="8"/>
      <c r="H27" s="8"/>
      <c r="I27" s="8">
        <v>15811752</v>
      </c>
      <c r="J27" s="8">
        <v>15811752</v>
      </c>
      <c r="K27" s="8"/>
      <c r="L27" s="8"/>
      <c r="M27" s="8"/>
      <c r="N27" s="8"/>
      <c r="O27" s="8"/>
      <c r="P27" s="8">
        <v>22226448</v>
      </c>
      <c r="Q27" s="8"/>
      <c r="R27" s="8">
        <v>22226448</v>
      </c>
      <c r="S27" s="8"/>
      <c r="T27" s="8"/>
      <c r="U27" s="8"/>
      <c r="V27" s="8"/>
      <c r="W27" s="8">
        <v>38038200</v>
      </c>
      <c r="X27" s="8">
        <v>43983027</v>
      </c>
      <c r="Y27" s="8">
        <v>-5944827</v>
      </c>
      <c r="Z27" s="2">
        <v>-13.52</v>
      </c>
      <c r="AA27" s="6">
        <v>58644036</v>
      </c>
    </row>
    <row r="28" spans="1:27" ht="13.5">
      <c r="A28" s="25" t="s">
        <v>52</v>
      </c>
      <c r="B28" s="24"/>
      <c r="C28" s="6">
        <v>4547435</v>
      </c>
      <c r="D28" s="6"/>
      <c r="E28" s="7">
        <v>230575</v>
      </c>
      <c r="F28" s="8">
        <v>11</v>
      </c>
      <c r="G28" s="8"/>
      <c r="H28" s="8">
        <v>12238</v>
      </c>
      <c r="I28" s="8">
        <v>10</v>
      </c>
      <c r="J28" s="8">
        <v>12248</v>
      </c>
      <c r="K28" s="8">
        <v>20881</v>
      </c>
      <c r="L28" s="8">
        <v>2329</v>
      </c>
      <c r="M28" s="8"/>
      <c r="N28" s="8">
        <v>23210</v>
      </c>
      <c r="O28" s="8">
        <v>69</v>
      </c>
      <c r="P28" s="8">
        <v>2611</v>
      </c>
      <c r="Q28" s="8">
        <v>-38130</v>
      </c>
      <c r="R28" s="8">
        <v>-35450</v>
      </c>
      <c r="S28" s="8"/>
      <c r="T28" s="8"/>
      <c r="U28" s="8"/>
      <c r="V28" s="8"/>
      <c r="W28" s="8">
        <v>8</v>
      </c>
      <c r="X28" s="8">
        <v>49999</v>
      </c>
      <c r="Y28" s="8">
        <v>-49991</v>
      </c>
      <c r="Z28" s="2">
        <v>-99.98</v>
      </c>
      <c r="AA28" s="6">
        <v>11</v>
      </c>
    </row>
    <row r="29" spans="1:27" ht="13.5">
      <c r="A29" s="25" t="s">
        <v>53</v>
      </c>
      <c r="B29" s="24"/>
      <c r="C29" s="6"/>
      <c r="D29" s="6"/>
      <c r="E29" s="7"/>
      <c r="F29" s="8">
        <v>130952768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387422</v>
      </c>
      <c r="R29" s="8">
        <v>387422</v>
      </c>
      <c r="S29" s="8"/>
      <c r="T29" s="8"/>
      <c r="U29" s="8"/>
      <c r="V29" s="8"/>
      <c r="W29" s="8">
        <v>387422</v>
      </c>
      <c r="X29" s="8">
        <v>32738192</v>
      </c>
      <c r="Y29" s="8">
        <v>-32350770</v>
      </c>
      <c r="Z29" s="2">
        <v>-98.82</v>
      </c>
      <c r="AA29" s="6">
        <v>130952768</v>
      </c>
    </row>
    <row r="30" spans="1:27" ht="13.5">
      <c r="A30" s="25" t="s">
        <v>54</v>
      </c>
      <c r="B30" s="24"/>
      <c r="C30" s="6">
        <v>14128371</v>
      </c>
      <c r="D30" s="6"/>
      <c r="E30" s="7">
        <v>9163997</v>
      </c>
      <c r="F30" s="8">
        <v>13485571</v>
      </c>
      <c r="G30" s="8">
        <v>64226</v>
      </c>
      <c r="H30" s="8">
        <v>124610</v>
      </c>
      <c r="I30" s="8">
        <v>353593</v>
      </c>
      <c r="J30" s="8">
        <v>542429</v>
      </c>
      <c r="K30" s="8">
        <v>6445</v>
      </c>
      <c r="L30" s="8">
        <v>1080</v>
      </c>
      <c r="M30" s="8"/>
      <c r="N30" s="8">
        <v>7525</v>
      </c>
      <c r="O30" s="8">
        <v>3086974</v>
      </c>
      <c r="P30" s="8">
        <v>1212502</v>
      </c>
      <c r="Q30" s="8">
        <v>1997207</v>
      </c>
      <c r="R30" s="8">
        <v>6296683</v>
      </c>
      <c r="S30" s="8"/>
      <c r="T30" s="8"/>
      <c r="U30" s="8"/>
      <c r="V30" s="8"/>
      <c r="W30" s="8">
        <v>6846637</v>
      </c>
      <c r="X30" s="8">
        <v>7860339</v>
      </c>
      <c r="Y30" s="8">
        <v>-1013702</v>
      </c>
      <c r="Z30" s="2">
        <v>-12.9</v>
      </c>
      <c r="AA30" s="6">
        <v>13485571</v>
      </c>
    </row>
    <row r="31" spans="1:27" ht="13.5">
      <c r="A31" s="25" t="s">
        <v>55</v>
      </c>
      <c r="B31" s="24"/>
      <c r="C31" s="6">
        <v>69717186</v>
      </c>
      <c r="D31" s="6"/>
      <c r="E31" s="7">
        <v>58874772</v>
      </c>
      <c r="F31" s="8">
        <v>68026554</v>
      </c>
      <c r="G31" s="8">
        <v>1025172</v>
      </c>
      <c r="H31" s="8">
        <v>5455707</v>
      </c>
      <c r="I31" s="8">
        <v>3256839</v>
      </c>
      <c r="J31" s="8">
        <v>9737718</v>
      </c>
      <c r="K31" s="8">
        <v>1862614</v>
      </c>
      <c r="L31" s="8">
        <v>6633575</v>
      </c>
      <c r="M31" s="8">
        <v>7308445</v>
      </c>
      <c r="N31" s="8">
        <v>15804634</v>
      </c>
      <c r="O31" s="8">
        <v>2532795</v>
      </c>
      <c r="P31" s="8">
        <v>5271607</v>
      </c>
      <c r="Q31" s="8">
        <v>3307739</v>
      </c>
      <c r="R31" s="8">
        <v>11112141</v>
      </c>
      <c r="S31" s="8"/>
      <c r="T31" s="8"/>
      <c r="U31" s="8"/>
      <c r="V31" s="8"/>
      <c r="W31" s="8">
        <v>36654493</v>
      </c>
      <c r="X31" s="8">
        <v>47323278</v>
      </c>
      <c r="Y31" s="8">
        <v>-10668785</v>
      </c>
      <c r="Z31" s="2">
        <v>-22.54</v>
      </c>
      <c r="AA31" s="6">
        <v>68026554</v>
      </c>
    </row>
    <row r="32" spans="1:27" ht="13.5">
      <c r="A32" s="25" t="s">
        <v>43</v>
      </c>
      <c r="B32" s="24"/>
      <c r="C32" s="6">
        <v>619078</v>
      </c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v>152915</v>
      </c>
      <c r="Q32" s="8">
        <v>-152915</v>
      </c>
      <c r="R32" s="8"/>
      <c r="S32" s="8"/>
      <c r="T32" s="8"/>
      <c r="U32" s="8"/>
      <c r="V32" s="8"/>
      <c r="W32" s="8"/>
      <c r="X32" s="8">
        <v>45000</v>
      </c>
      <c r="Y32" s="8">
        <v>-45000</v>
      </c>
      <c r="Z32" s="2">
        <v>-100</v>
      </c>
      <c r="AA32" s="6"/>
    </row>
    <row r="33" spans="1:27" ht="13.5">
      <c r="A33" s="25" t="s">
        <v>56</v>
      </c>
      <c r="B33" s="24"/>
      <c r="C33" s="6">
        <v>134042063</v>
      </c>
      <c r="D33" s="6"/>
      <c r="E33" s="7">
        <v>83704772</v>
      </c>
      <c r="F33" s="8">
        <v>77471782</v>
      </c>
      <c r="G33" s="8">
        <v>-406639</v>
      </c>
      <c r="H33" s="8">
        <v>3016395</v>
      </c>
      <c r="I33" s="8">
        <v>14153804</v>
      </c>
      <c r="J33" s="8">
        <v>16763560</v>
      </c>
      <c r="K33" s="8">
        <v>8885298</v>
      </c>
      <c r="L33" s="8">
        <v>10609482</v>
      </c>
      <c r="M33" s="8">
        <v>4409931</v>
      </c>
      <c r="N33" s="8">
        <v>23904711</v>
      </c>
      <c r="O33" s="8">
        <v>18344039</v>
      </c>
      <c r="P33" s="8">
        <v>4601150</v>
      </c>
      <c r="Q33" s="8">
        <v>7522000</v>
      </c>
      <c r="R33" s="8">
        <v>30467189</v>
      </c>
      <c r="S33" s="8"/>
      <c r="T33" s="8"/>
      <c r="U33" s="8"/>
      <c r="V33" s="8"/>
      <c r="W33" s="8">
        <v>71135460</v>
      </c>
      <c r="X33" s="8">
        <v>62292447</v>
      </c>
      <c r="Y33" s="8">
        <v>8843013</v>
      </c>
      <c r="Z33" s="2">
        <v>14.2</v>
      </c>
      <c r="AA33" s="6">
        <v>77471782</v>
      </c>
    </row>
    <row r="34" spans="1:27" ht="13.5">
      <c r="A34" s="23" t="s">
        <v>57</v>
      </c>
      <c r="B34" s="29"/>
      <c r="C34" s="6">
        <v>62043882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807963626</v>
      </c>
      <c r="D35" s="33">
        <f>SUM(D24:D34)</f>
        <v>0</v>
      </c>
      <c r="E35" s="34">
        <f t="shared" si="1"/>
        <v>678246561</v>
      </c>
      <c r="F35" s="35">
        <f t="shared" si="1"/>
        <v>820147135</v>
      </c>
      <c r="G35" s="35">
        <f t="shared" si="1"/>
        <v>689585</v>
      </c>
      <c r="H35" s="35">
        <f t="shared" si="1"/>
        <v>8614961</v>
      </c>
      <c r="I35" s="35">
        <f t="shared" si="1"/>
        <v>71880081</v>
      </c>
      <c r="J35" s="35">
        <f t="shared" si="1"/>
        <v>81184627</v>
      </c>
      <c r="K35" s="35">
        <f t="shared" si="1"/>
        <v>10775238</v>
      </c>
      <c r="L35" s="35">
        <f t="shared" si="1"/>
        <v>117392125</v>
      </c>
      <c r="M35" s="35">
        <f t="shared" si="1"/>
        <v>11886856</v>
      </c>
      <c r="N35" s="35">
        <f t="shared" si="1"/>
        <v>140054219</v>
      </c>
      <c r="O35" s="35">
        <f t="shared" si="1"/>
        <v>23969249</v>
      </c>
      <c r="P35" s="35">
        <f t="shared" si="1"/>
        <v>33855780</v>
      </c>
      <c r="Q35" s="35">
        <f t="shared" si="1"/>
        <v>119026088</v>
      </c>
      <c r="R35" s="35">
        <f t="shared" si="1"/>
        <v>176851117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398089963</v>
      </c>
      <c r="X35" s="35">
        <f t="shared" si="1"/>
        <v>545997009</v>
      </c>
      <c r="Y35" s="35">
        <f t="shared" si="1"/>
        <v>-147907046</v>
      </c>
      <c r="Z35" s="36">
        <f>+IF(X35&lt;&gt;0,+(Y35/X35)*100,0)</f>
        <v>-27.089350960162495</v>
      </c>
      <c r="AA35" s="33">
        <f>SUM(AA24:AA34)</f>
        <v>820147135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-78625967</v>
      </c>
      <c r="D37" s="46">
        <f>+D21-D35</f>
        <v>0</v>
      </c>
      <c r="E37" s="47">
        <f t="shared" si="2"/>
        <v>90666265</v>
      </c>
      <c r="F37" s="48">
        <f t="shared" si="2"/>
        <v>-3541384</v>
      </c>
      <c r="G37" s="48">
        <f t="shared" si="2"/>
        <v>209232003</v>
      </c>
      <c r="H37" s="48">
        <f t="shared" si="2"/>
        <v>16563127</v>
      </c>
      <c r="I37" s="48">
        <f t="shared" si="2"/>
        <v>-47147736</v>
      </c>
      <c r="J37" s="48">
        <f t="shared" si="2"/>
        <v>178647394</v>
      </c>
      <c r="K37" s="48">
        <f t="shared" si="2"/>
        <v>13753354</v>
      </c>
      <c r="L37" s="48">
        <f t="shared" si="2"/>
        <v>-89598857</v>
      </c>
      <c r="M37" s="48">
        <f t="shared" si="2"/>
        <v>165959307</v>
      </c>
      <c r="N37" s="48">
        <f t="shared" si="2"/>
        <v>90113804</v>
      </c>
      <c r="O37" s="48">
        <f t="shared" si="2"/>
        <v>-14245765</v>
      </c>
      <c r="P37" s="48">
        <f t="shared" si="2"/>
        <v>45441282</v>
      </c>
      <c r="Q37" s="48">
        <f t="shared" si="2"/>
        <v>12893814</v>
      </c>
      <c r="R37" s="48">
        <f t="shared" si="2"/>
        <v>44089331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312850529</v>
      </c>
      <c r="X37" s="48">
        <f>IF(F21=F35,0,X21-X35)</f>
        <v>44495816</v>
      </c>
      <c r="Y37" s="48">
        <f t="shared" si="2"/>
        <v>268354713</v>
      </c>
      <c r="Z37" s="49">
        <f>+IF(X37&lt;&gt;0,+(Y37/X37)*100,0)</f>
        <v>603.1010039236048</v>
      </c>
      <c r="AA37" s="46">
        <f>+AA21-AA35</f>
        <v>-3541384</v>
      </c>
    </row>
    <row r="38" spans="1:27" ht="22.5" customHeight="1">
      <c r="A38" s="50" t="s">
        <v>60</v>
      </c>
      <c r="B38" s="29"/>
      <c r="C38" s="6">
        <v>309474903</v>
      </c>
      <c r="D38" s="6"/>
      <c r="E38" s="7"/>
      <c r="F38" s="8">
        <v>313937000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78484250</v>
      </c>
      <c r="Y38" s="8">
        <v>-78484250</v>
      </c>
      <c r="Z38" s="2">
        <v>-100</v>
      </c>
      <c r="AA38" s="6">
        <v>313937000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230848936</v>
      </c>
      <c r="D41" s="56">
        <f>SUM(D37:D40)</f>
        <v>0</v>
      </c>
      <c r="E41" s="57">
        <f t="shared" si="3"/>
        <v>90666265</v>
      </c>
      <c r="F41" s="58">
        <f t="shared" si="3"/>
        <v>310395616</v>
      </c>
      <c r="G41" s="58">
        <f t="shared" si="3"/>
        <v>209232003</v>
      </c>
      <c r="H41" s="58">
        <f t="shared" si="3"/>
        <v>16563127</v>
      </c>
      <c r="I41" s="58">
        <f t="shared" si="3"/>
        <v>-47147736</v>
      </c>
      <c r="J41" s="58">
        <f t="shared" si="3"/>
        <v>178647394</v>
      </c>
      <c r="K41" s="58">
        <f t="shared" si="3"/>
        <v>13753354</v>
      </c>
      <c r="L41" s="58">
        <f t="shared" si="3"/>
        <v>-89598857</v>
      </c>
      <c r="M41" s="58">
        <f t="shared" si="3"/>
        <v>165959307</v>
      </c>
      <c r="N41" s="58">
        <f t="shared" si="3"/>
        <v>90113804</v>
      </c>
      <c r="O41" s="58">
        <f t="shared" si="3"/>
        <v>-14245765</v>
      </c>
      <c r="P41" s="58">
        <f t="shared" si="3"/>
        <v>45441282</v>
      </c>
      <c r="Q41" s="58">
        <f t="shared" si="3"/>
        <v>12893814</v>
      </c>
      <c r="R41" s="58">
        <f t="shared" si="3"/>
        <v>44089331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312850529</v>
      </c>
      <c r="X41" s="58">
        <f t="shared" si="3"/>
        <v>122980066</v>
      </c>
      <c r="Y41" s="58">
        <f t="shared" si="3"/>
        <v>189870463</v>
      </c>
      <c r="Z41" s="59">
        <f>+IF(X41&lt;&gt;0,+(Y41/X41)*100,0)</f>
        <v>154.39125150575217</v>
      </c>
      <c r="AA41" s="56">
        <f>SUM(AA37:AA40)</f>
        <v>310395616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230848936</v>
      </c>
      <c r="D43" s="64">
        <f>+D41-D42</f>
        <v>0</v>
      </c>
      <c r="E43" s="65">
        <f t="shared" si="4"/>
        <v>90666265</v>
      </c>
      <c r="F43" s="66">
        <f t="shared" si="4"/>
        <v>310395616</v>
      </c>
      <c r="G43" s="66">
        <f t="shared" si="4"/>
        <v>209232003</v>
      </c>
      <c r="H43" s="66">
        <f t="shared" si="4"/>
        <v>16563127</v>
      </c>
      <c r="I43" s="66">
        <f t="shared" si="4"/>
        <v>-47147736</v>
      </c>
      <c r="J43" s="66">
        <f t="shared" si="4"/>
        <v>178647394</v>
      </c>
      <c r="K43" s="66">
        <f t="shared" si="4"/>
        <v>13753354</v>
      </c>
      <c r="L43" s="66">
        <f t="shared" si="4"/>
        <v>-89598857</v>
      </c>
      <c r="M43" s="66">
        <f t="shared" si="4"/>
        <v>165959307</v>
      </c>
      <c r="N43" s="66">
        <f t="shared" si="4"/>
        <v>90113804</v>
      </c>
      <c r="O43" s="66">
        <f t="shared" si="4"/>
        <v>-14245765</v>
      </c>
      <c r="P43" s="66">
        <f t="shared" si="4"/>
        <v>45441282</v>
      </c>
      <c r="Q43" s="66">
        <f t="shared" si="4"/>
        <v>12893814</v>
      </c>
      <c r="R43" s="66">
        <f t="shared" si="4"/>
        <v>44089331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312850529</v>
      </c>
      <c r="X43" s="66">
        <f t="shared" si="4"/>
        <v>122980066</v>
      </c>
      <c r="Y43" s="66">
        <f t="shared" si="4"/>
        <v>189870463</v>
      </c>
      <c r="Z43" s="67">
        <f>+IF(X43&lt;&gt;0,+(Y43/X43)*100,0)</f>
        <v>154.39125150575217</v>
      </c>
      <c r="AA43" s="64">
        <f>+AA41-AA42</f>
        <v>310395616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230848936</v>
      </c>
      <c r="D45" s="56">
        <f>SUM(D43:D44)</f>
        <v>0</v>
      </c>
      <c r="E45" s="57">
        <f t="shared" si="5"/>
        <v>90666265</v>
      </c>
      <c r="F45" s="58">
        <f t="shared" si="5"/>
        <v>310395616</v>
      </c>
      <c r="G45" s="58">
        <f t="shared" si="5"/>
        <v>209232003</v>
      </c>
      <c r="H45" s="58">
        <f t="shared" si="5"/>
        <v>16563127</v>
      </c>
      <c r="I45" s="58">
        <f t="shared" si="5"/>
        <v>-47147736</v>
      </c>
      <c r="J45" s="58">
        <f t="shared" si="5"/>
        <v>178647394</v>
      </c>
      <c r="K45" s="58">
        <f t="shared" si="5"/>
        <v>13753354</v>
      </c>
      <c r="L45" s="58">
        <f t="shared" si="5"/>
        <v>-89598857</v>
      </c>
      <c r="M45" s="58">
        <f t="shared" si="5"/>
        <v>165959307</v>
      </c>
      <c r="N45" s="58">
        <f t="shared" si="5"/>
        <v>90113804</v>
      </c>
      <c r="O45" s="58">
        <f t="shared" si="5"/>
        <v>-14245765</v>
      </c>
      <c r="P45" s="58">
        <f t="shared" si="5"/>
        <v>45441282</v>
      </c>
      <c r="Q45" s="58">
        <f t="shared" si="5"/>
        <v>12893814</v>
      </c>
      <c r="R45" s="58">
        <f t="shared" si="5"/>
        <v>44089331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312850529</v>
      </c>
      <c r="X45" s="58">
        <f t="shared" si="5"/>
        <v>122980066</v>
      </c>
      <c r="Y45" s="58">
        <f t="shared" si="5"/>
        <v>189870463</v>
      </c>
      <c r="Z45" s="59">
        <f>+IF(X45&lt;&gt;0,+(Y45/X45)*100,0)</f>
        <v>154.39125150575217</v>
      </c>
      <c r="AA45" s="56">
        <f>SUM(AA43:AA44)</f>
        <v>310395616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230848936</v>
      </c>
      <c r="D47" s="71">
        <f>SUM(D45:D46)</f>
        <v>0</v>
      </c>
      <c r="E47" s="72">
        <f t="shared" si="6"/>
        <v>90666265</v>
      </c>
      <c r="F47" s="73">
        <f t="shared" si="6"/>
        <v>310395616</v>
      </c>
      <c r="G47" s="73">
        <f t="shared" si="6"/>
        <v>209232003</v>
      </c>
      <c r="H47" s="74">
        <f t="shared" si="6"/>
        <v>16563127</v>
      </c>
      <c r="I47" s="74">
        <f t="shared" si="6"/>
        <v>-47147736</v>
      </c>
      <c r="J47" s="74">
        <f t="shared" si="6"/>
        <v>178647394</v>
      </c>
      <c r="K47" s="74">
        <f t="shared" si="6"/>
        <v>13753354</v>
      </c>
      <c r="L47" s="74">
        <f t="shared" si="6"/>
        <v>-89598857</v>
      </c>
      <c r="M47" s="73">
        <f t="shared" si="6"/>
        <v>165959307</v>
      </c>
      <c r="N47" s="73">
        <f t="shared" si="6"/>
        <v>90113804</v>
      </c>
      <c r="O47" s="74">
        <f t="shared" si="6"/>
        <v>-14245765</v>
      </c>
      <c r="P47" s="74">
        <f t="shared" si="6"/>
        <v>45441282</v>
      </c>
      <c r="Q47" s="74">
        <f t="shared" si="6"/>
        <v>12893814</v>
      </c>
      <c r="R47" s="74">
        <f t="shared" si="6"/>
        <v>44089331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312850529</v>
      </c>
      <c r="X47" s="74">
        <f t="shared" si="6"/>
        <v>122980066</v>
      </c>
      <c r="Y47" s="74">
        <f t="shared" si="6"/>
        <v>189870463</v>
      </c>
      <c r="Z47" s="75">
        <f>+IF(X47&lt;&gt;0,+(Y47/X47)*100,0)</f>
        <v>154.39125150575217</v>
      </c>
      <c r="AA47" s="76">
        <f>SUM(AA45:AA46)</f>
        <v>310395616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-75100256</v>
      </c>
      <c r="D5" s="6"/>
      <c r="E5" s="7">
        <v>8200000000</v>
      </c>
      <c r="F5" s="8">
        <v>8325950000</v>
      </c>
      <c r="G5" s="8">
        <v>715271611</v>
      </c>
      <c r="H5" s="8">
        <v>673080133</v>
      </c>
      <c r="I5" s="8">
        <v>1340122578</v>
      </c>
      <c r="J5" s="8">
        <v>2728474322</v>
      </c>
      <c r="K5" s="8">
        <v>697001068</v>
      </c>
      <c r="L5" s="8"/>
      <c r="M5" s="8">
        <v>606342262</v>
      </c>
      <c r="N5" s="8">
        <v>1303343330</v>
      </c>
      <c r="O5" s="8">
        <v>693818596</v>
      </c>
      <c r="P5" s="8">
        <v>693926031</v>
      </c>
      <c r="Q5" s="8">
        <v>714469397</v>
      </c>
      <c r="R5" s="8">
        <v>2102214024</v>
      </c>
      <c r="S5" s="8"/>
      <c r="T5" s="8"/>
      <c r="U5" s="8"/>
      <c r="V5" s="8"/>
      <c r="W5" s="8">
        <v>6134031676</v>
      </c>
      <c r="X5" s="8">
        <v>6271533834</v>
      </c>
      <c r="Y5" s="8">
        <v>-137502158</v>
      </c>
      <c r="Z5" s="2">
        <v>-2.19</v>
      </c>
      <c r="AA5" s="6">
        <v>8325950000</v>
      </c>
    </row>
    <row r="6" spans="1:27" ht="13.5">
      <c r="A6" s="23" t="s">
        <v>32</v>
      </c>
      <c r="B6" s="24"/>
      <c r="C6" s="6"/>
      <c r="D6" s="6"/>
      <c r="E6" s="7">
        <v>14572306150</v>
      </c>
      <c r="F6" s="8">
        <v>14572306150</v>
      </c>
      <c r="G6" s="8">
        <v>1245537675</v>
      </c>
      <c r="H6" s="8">
        <v>1207106298</v>
      </c>
      <c r="I6" s="8">
        <v>1528649447</v>
      </c>
      <c r="J6" s="8">
        <v>3981293420</v>
      </c>
      <c r="K6" s="8">
        <v>837955905</v>
      </c>
      <c r="L6" s="8"/>
      <c r="M6" s="8">
        <v>1093961220</v>
      </c>
      <c r="N6" s="8">
        <v>1931917125</v>
      </c>
      <c r="O6" s="8">
        <v>1135106368</v>
      </c>
      <c r="P6" s="8">
        <v>1085299961</v>
      </c>
      <c r="Q6" s="8">
        <v>1202348061</v>
      </c>
      <c r="R6" s="8">
        <v>3422754390</v>
      </c>
      <c r="S6" s="8"/>
      <c r="T6" s="8"/>
      <c r="U6" s="8"/>
      <c r="V6" s="8"/>
      <c r="W6" s="8">
        <v>9335964935</v>
      </c>
      <c r="X6" s="8">
        <v>11124267897</v>
      </c>
      <c r="Y6" s="8">
        <v>-1788302962</v>
      </c>
      <c r="Z6" s="2">
        <v>-16.08</v>
      </c>
      <c r="AA6" s="6">
        <v>14572306150</v>
      </c>
    </row>
    <row r="7" spans="1:27" ht="13.5">
      <c r="A7" s="25" t="s">
        <v>33</v>
      </c>
      <c r="B7" s="24"/>
      <c r="C7" s="6"/>
      <c r="D7" s="6"/>
      <c r="E7" s="7">
        <v>5099036490</v>
      </c>
      <c r="F7" s="8">
        <v>5099036490</v>
      </c>
      <c r="G7" s="8">
        <v>402888830</v>
      </c>
      <c r="H7" s="8">
        <v>286501226</v>
      </c>
      <c r="I7" s="8">
        <v>405163084</v>
      </c>
      <c r="J7" s="8">
        <v>1094553140</v>
      </c>
      <c r="K7" s="8">
        <v>408880375</v>
      </c>
      <c r="L7" s="8"/>
      <c r="M7" s="8">
        <v>381717731</v>
      </c>
      <c r="N7" s="8">
        <v>790598106</v>
      </c>
      <c r="O7" s="8">
        <v>419792874</v>
      </c>
      <c r="P7" s="8">
        <v>404425647</v>
      </c>
      <c r="Q7" s="8">
        <v>458309013</v>
      </c>
      <c r="R7" s="8">
        <v>1282527534</v>
      </c>
      <c r="S7" s="8"/>
      <c r="T7" s="8"/>
      <c r="U7" s="8"/>
      <c r="V7" s="8"/>
      <c r="W7" s="8">
        <v>3167678780</v>
      </c>
      <c r="X7" s="8">
        <v>3974342008</v>
      </c>
      <c r="Y7" s="8">
        <v>-806663228</v>
      </c>
      <c r="Z7" s="2">
        <v>-20.3</v>
      </c>
      <c r="AA7" s="6">
        <v>5099036490</v>
      </c>
    </row>
    <row r="8" spans="1:27" ht="13.5">
      <c r="A8" s="25" t="s">
        <v>34</v>
      </c>
      <c r="B8" s="24"/>
      <c r="C8" s="6"/>
      <c r="D8" s="6"/>
      <c r="E8" s="7">
        <v>1243249900</v>
      </c>
      <c r="F8" s="8">
        <v>1243249900</v>
      </c>
      <c r="G8" s="8">
        <v>89870800</v>
      </c>
      <c r="H8" s="8">
        <v>67521716</v>
      </c>
      <c r="I8" s="8">
        <v>64487359</v>
      </c>
      <c r="J8" s="8">
        <v>221879875</v>
      </c>
      <c r="K8" s="8">
        <v>82824871</v>
      </c>
      <c r="L8" s="8"/>
      <c r="M8" s="8">
        <v>42723962</v>
      </c>
      <c r="N8" s="8">
        <v>125548833</v>
      </c>
      <c r="O8" s="8">
        <v>67157732</v>
      </c>
      <c r="P8" s="8">
        <v>110803013</v>
      </c>
      <c r="Q8" s="8">
        <v>-1876384</v>
      </c>
      <c r="R8" s="8">
        <v>176084361</v>
      </c>
      <c r="S8" s="8"/>
      <c r="T8" s="8"/>
      <c r="U8" s="8"/>
      <c r="V8" s="8"/>
      <c r="W8" s="8">
        <v>523513069</v>
      </c>
      <c r="X8" s="8">
        <v>908019998</v>
      </c>
      <c r="Y8" s="8">
        <v>-384506929</v>
      </c>
      <c r="Z8" s="2">
        <v>-42.35</v>
      </c>
      <c r="AA8" s="6">
        <v>1243249900</v>
      </c>
    </row>
    <row r="9" spans="1:27" ht="13.5">
      <c r="A9" s="25" t="s">
        <v>35</v>
      </c>
      <c r="B9" s="24"/>
      <c r="C9" s="6"/>
      <c r="D9" s="6"/>
      <c r="E9" s="7">
        <v>837184200</v>
      </c>
      <c r="F9" s="8">
        <v>837184200</v>
      </c>
      <c r="G9" s="8">
        <v>59090073</v>
      </c>
      <c r="H9" s="8">
        <v>67388303</v>
      </c>
      <c r="I9" s="8">
        <v>63827476</v>
      </c>
      <c r="J9" s="8">
        <v>190305852</v>
      </c>
      <c r="K9" s="8">
        <v>60802223</v>
      </c>
      <c r="L9" s="8"/>
      <c r="M9" s="8">
        <v>78337647</v>
      </c>
      <c r="N9" s="8">
        <v>139139870</v>
      </c>
      <c r="O9" s="8">
        <v>58792965</v>
      </c>
      <c r="P9" s="8">
        <v>54870046</v>
      </c>
      <c r="Q9" s="8">
        <v>73361857</v>
      </c>
      <c r="R9" s="8">
        <v>187024868</v>
      </c>
      <c r="S9" s="8"/>
      <c r="T9" s="8"/>
      <c r="U9" s="8"/>
      <c r="V9" s="8"/>
      <c r="W9" s="8">
        <v>516470590</v>
      </c>
      <c r="X9" s="8">
        <v>715608312</v>
      </c>
      <c r="Y9" s="8">
        <v>-199137722</v>
      </c>
      <c r="Z9" s="2">
        <v>-27.83</v>
      </c>
      <c r="AA9" s="6">
        <v>837184200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1002728646</v>
      </c>
      <c r="F11" s="8">
        <v>992172925</v>
      </c>
      <c r="G11" s="8">
        <v>93897999</v>
      </c>
      <c r="H11" s="8">
        <v>66245969</v>
      </c>
      <c r="I11" s="8">
        <v>25590364</v>
      </c>
      <c r="J11" s="8">
        <v>185734332</v>
      </c>
      <c r="K11" s="8">
        <v>92290142</v>
      </c>
      <c r="L11" s="8"/>
      <c r="M11" s="8">
        <v>54933141</v>
      </c>
      <c r="N11" s="8">
        <v>147223283</v>
      </c>
      <c r="O11" s="8">
        <v>51280452</v>
      </c>
      <c r="P11" s="8">
        <v>57391012</v>
      </c>
      <c r="Q11" s="8">
        <v>63570305</v>
      </c>
      <c r="R11" s="8">
        <v>172241769</v>
      </c>
      <c r="S11" s="8"/>
      <c r="T11" s="8"/>
      <c r="U11" s="8"/>
      <c r="V11" s="8"/>
      <c r="W11" s="8">
        <v>505199384</v>
      </c>
      <c r="X11" s="8">
        <v>704812483</v>
      </c>
      <c r="Y11" s="8">
        <v>-199613099</v>
      </c>
      <c r="Z11" s="2">
        <v>-28.32</v>
      </c>
      <c r="AA11" s="6">
        <v>992172925</v>
      </c>
    </row>
    <row r="12" spans="1:27" ht="13.5">
      <c r="A12" s="25" t="s">
        <v>37</v>
      </c>
      <c r="B12" s="29"/>
      <c r="C12" s="6"/>
      <c r="D12" s="6"/>
      <c r="E12" s="7">
        <v>510323688</v>
      </c>
      <c r="F12" s="8">
        <v>515732788</v>
      </c>
      <c r="G12" s="8">
        <v>49833907</v>
      </c>
      <c r="H12" s="8">
        <v>53354482</v>
      </c>
      <c r="I12" s="8">
        <v>18842094</v>
      </c>
      <c r="J12" s="8">
        <v>122030483</v>
      </c>
      <c r="K12" s="8">
        <v>34951291</v>
      </c>
      <c r="L12" s="8"/>
      <c r="M12" s="8">
        <v>40737912</v>
      </c>
      <c r="N12" s="8">
        <v>75689203</v>
      </c>
      <c r="O12" s="8">
        <v>12391698</v>
      </c>
      <c r="P12" s="8">
        <v>72680504</v>
      </c>
      <c r="Q12" s="8">
        <v>-7966227</v>
      </c>
      <c r="R12" s="8">
        <v>77105975</v>
      </c>
      <c r="S12" s="8"/>
      <c r="T12" s="8"/>
      <c r="U12" s="8"/>
      <c r="V12" s="8"/>
      <c r="W12" s="8">
        <v>274825661</v>
      </c>
      <c r="X12" s="8">
        <v>422685905</v>
      </c>
      <c r="Y12" s="8">
        <v>-147860244</v>
      </c>
      <c r="Z12" s="2">
        <v>-34.98</v>
      </c>
      <c r="AA12" s="6">
        <v>515732788</v>
      </c>
    </row>
    <row r="13" spans="1:27" ht="13.5">
      <c r="A13" s="23" t="s">
        <v>38</v>
      </c>
      <c r="B13" s="29"/>
      <c r="C13" s="6">
        <v>69827</v>
      </c>
      <c r="D13" s="6"/>
      <c r="E13" s="7">
        <v>501569260</v>
      </c>
      <c r="F13" s="8">
        <v>501600249</v>
      </c>
      <c r="G13" s="8">
        <v>52919372</v>
      </c>
      <c r="H13" s="8">
        <v>672791560</v>
      </c>
      <c r="I13" s="8">
        <v>-627600224</v>
      </c>
      <c r="J13" s="8">
        <v>98110708</v>
      </c>
      <c r="K13" s="8">
        <v>53931029</v>
      </c>
      <c r="L13" s="8"/>
      <c r="M13" s="8">
        <v>122976127</v>
      </c>
      <c r="N13" s="8">
        <v>176907156</v>
      </c>
      <c r="O13" s="8">
        <v>50417782</v>
      </c>
      <c r="P13" s="8">
        <v>56349003</v>
      </c>
      <c r="Q13" s="8">
        <v>43753719</v>
      </c>
      <c r="R13" s="8">
        <v>150520504</v>
      </c>
      <c r="S13" s="8"/>
      <c r="T13" s="8"/>
      <c r="U13" s="8"/>
      <c r="V13" s="8"/>
      <c r="W13" s="8">
        <v>425538368</v>
      </c>
      <c r="X13" s="8">
        <v>352412873</v>
      </c>
      <c r="Y13" s="8">
        <v>73125495</v>
      </c>
      <c r="Z13" s="2">
        <v>20.75</v>
      </c>
      <c r="AA13" s="6">
        <v>501600249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-19155</v>
      </c>
      <c r="D15" s="6"/>
      <c r="E15" s="7">
        <v>76001199</v>
      </c>
      <c r="F15" s="8">
        <v>76058556</v>
      </c>
      <c r="G15" s="8">
        <v>-41504268</v>
      </c>
      <c r="H15" s="8">
        <v>24814254</v>
      </c>
      <c r="I15" s="8">
        <v>4022582</v>
      </c>
      <c r="J15" s="8">
        <v>-12667432</v>
      </c>
      <c r="K15" s="8">
        <v>3367159</v>
      </c>
      <c r="L15" s="8"/>
      <c r="M15" s="8">
        <v>-459126</v>
      </c>
      <c r="N15" s="8">
        <v>2908033</v>
      </c>
      <c r="O15" s="8">
        <v>2806177</v>
      </c>
      <c r="P15" s="8">
        <v>3112520</v>
      </c>
      <c r="Q15" s="8">
        <v>3268088</v>
      </c>
      <c r="R15" s="8">
        <v>9186785</v>
      </c>
      <c r="S15" s="8"/>
      <c r="T15" s="8"/>
      <c r="U15" s="8"/>
      <c r="V15" s="8"/>
      <c r="W15" s="8">
        <v>-572614</v>
      </c>
      <c r="X15" s="8">
        <v>58759245</v>
      </c>
      <c r="Y15" s="8">
        <v>-59331859</v>
      </c>
      <c r="Z15" s="2">
        <v>-100.97</v>
      </c>
      <c r="AA15" s="6">
        <v>76058556</v>
      </c>
    </row>
    <row r="16" spans="1:27" ht="13.5">
      <c r="A16" s="23" t="s">
        <v>41</v>
      </c>
      <c r="B16" s="29"/>
      <c r="C16" s="6"/>
      <c r="D16" s="6"/>
      <c r="E16" s="7">
        <v>42827020</v>
      </c>
      <c r="F16" s="8">
        <v>42827020</v>
      </c>
      <c r="G16" s="8">
        <v>698876</v>
      </c>
      <c r="H16" s="8">
        <v>6767779</v>
      </c>
      <c r="I16" s="8">
        <v>3108752</v>
      </c>
      <c r="J16" s="8">
        <v>10575407</v>
      </c>
      <c r="K16" s="8">
        <v>1803297</v>
      </c>
      <c r="L16" s="8"/>
      <c r="M16" s="8">
        <v>3496681</v>
      </c>
      <c r="N16" s="8">
        <v>5299978</v>
      </c>
      <c r="O16" s="8">
        <v>3869404</v>
      </c>
      <c r="P16" s="8">
        <v>4090151</v>
      </c>
      <c r="Q16" s="8">
        <v>3206140</v>
      </c>
      <c r="R16" s="8">
        <v>11165695</v>
      </c>
      <c r="S16" s="8"/>
      <c r="T16" s="8"/>
      <c r="U16" s="8"/>
      <c r="V16" s="8"/>
      <c r="W16" s="8">
        <v>27041080</v>
      </c>
      <c r="X16" s="8">
        <v>24342878</v>
      </c>
      <c r="Y16" s="8">
        <v>2698202</v>
      </c>
      <c r="Z16" s="2">
        <v>11.08</v>
      </c>
      <c r="AA16" s="6">
        <v>42827020</v>
      </c>
    </row>
    <row r="17" spans="1:27" ht="13.5">
      <c r="A17" s="23" t="s">
        <v>42</v>
      </c>
      <c r="B17" s="29"/>
      <c r="C17" s="6"/>
      <c r="D17" s="6"/>
      <c r="E17" s="7">
        <v>16308200</v>
      </c>
      <c r="F17" s="8">
        <v>16308200</v>
      </c>
      <c r="G17" s="8"/>
      <c r="H17" s="8">
        <v>2213712</v>
      </c>
      <c r="I17" s="8">
        <v>1210951</v>
      </c>
      <c r="J17" s="8">
        <v>3424663</v>
      </c>
      <c r="K17" s="8"/>
      <c r="L17" s="8"/>
      <c r="M17" s="8">
        <v>1100435</v>
      </c>
      <c r="N17" s="8">
        <v>1100435</v>
      </c>
      <c r="O17" s="8">
        <v>1159099</v>
      </c>
      <c r="P17" s="8">
        <v>1354136</v>
      </c>
      <c r="Q17" s="8">
        <v>1159042</v>
      </c>
      <c r="R17" s="8">
        <v>3672277</v>
      </c>
      <c r="S17" s="8"/>
      <c r="T17" s="8"/>
      <c r="U17" s="8"/>
      <c r="V17" s="8"/>
      <c r="W17" s="8">
        <v>8197375</v>
      </c>
      <c r="X17" s="8">
        <v>9603737</v>
      </c>
      <c r="Y17" s="8">
        <v>-1406362</v>
      </c>
      <c r="Z17" s="2">
        <v>-14.64</v>
      </c>
      <c r="AA17" s="6">
        <v>16308200</v>
      </c>
    </row>
    <row r="18" spans="1:27" ht="13.5">
      <c r="A18" s="23" t="s">
        <v>43</v>
      </c>
      <c r="B18" s="29"/>
      <c r="C18" s="6">
        <v>-12194256</v>
      </c>
      <c r="D18" s="6"/>
      <c r="E18" s="7">
        <v>3806606400</v>
      </c>
      <c r="F18" s="8">
        <v>3942070672</v>
      </c>
      <c r="G18" s="8">
        <v>1324289921</v>
      </c>
      <c r="H18" s="8">
        <v>53516150</v>
      </c>
      <c r="I18" s="8">
        <v>-81365276</v>
      </c>
      <c r="J18" s="8">
        <v>1296440795</v>
      </c>
      <c r="K18" s="8">
        <v>40745984</v>
      </c>
      <c r="L18" s="8"/>
      <c r="M18" s="8">
        <v>571032550</v>
      </c>
      <c r="N18" s="8">
        <v>611778534</v>
      </c>
      <c r="O18" s="8">
        <v>179165918</v>
      </c>
      <c r="P18" s="8">
        <v>-104313682</v>
      </c>
      <c r="Q18" s="8">
        <v>701248655</v>
      </c>
      <c r="R18" s="8">
        <v>776100891</v>
      </c>
      <c r="S18" s="8"/>
      <c r="T18" s="8"/>
      <c r="U18" s="8"/>
      <c r="V18" s="8"/>
      <c r="W18" s="8">
        <v>2684320220</v>
      </c>
      <c r="X18" s="8">
        <v>3599566900</v>
      </c>
      <c r="Y18" s="8">
        <v>-915246680</v>
      </c>
      <c r="Z18" s="2">
        <v>-25.43</v>
      </c>
      <c r="AA18" s="6">
        <v>3942070672</v>
      </c>
    </row>
    <row r="19" spans="1:27" ht="13.5">
      <c r="A19" s="23" t="s">
        <v>44</v>
      </c>
      <c r="B19" s="29"/>
      <c r="C19" s="6">
        <v>939336</v>
      </c>
      <c r="D19" s="6"/>
      <c r="E19" s="7">
        <v>3319645229</v>
      </c>
      <c r="F19" s="26">
        <v>3281153624</v>
      </c>
      <c r="G19" s="26">
        <v>34348315</v>
      </c>
      <c r="H19" s="26">
        <v>925334909</v>
      </c>
      <c r="I19" s="26">
        <v>28515085</v>
      </c>
      <c r="J19" s="26">
        <v>988198309</v>
      </c>
      <c r="K19" s="26">
        <v>87521933</v>
      </c>
      <c r="L19" s="26"/>
      <c r="M19" s="26">
        <v>931465479</v>
      </c>
      <c r="N19" s="26">
        <v>1018987412</v>
      </c>
      <c r="O19" s="26">
        <v>69160100</v>
      </c>
      <c r="P19" s="26">
        <v>41269525</v>
      </c>
      <c r="Q19" s="26">
        <v>974498005</v>
      </c>
      <c r="R19" s="26">
        <v>1084927630</v>
      </c>
      <c r="S19" s="26"/>
      <c r="T19" s="26"/>
      <c r="U19" s="26"/>
      <c r="V19" s="26"/>
      <c r="W19" s="26">
        <v>3092113351</v>
      </c>
      <c r="X19" s="26">
        <v>2859984162</v>
      </c>
      <c r="Y19" s="26">
        <v>232129189</v>
      </c>
      <c r="Z19" s="27">
        <v>8.12</v>
      </c>
      <c r="AA19" s="28">
        <v>3281153624</v>
      </c>
    </row>
    <row r="20" spans="1:27" ht="13.5">
      <c r="A20" s="23" t="s">
        <v>45</v>
      </c>
      <c r="B20" s="29"/>
      <c r="C20" s="6"/>
      <c r="D20" s="6"/>
      <c r="E20" s="7">
        <v>20722100</v>
      </c>
      <c r="F20" s="8">
        <v>20667236</v>
      </c>
      <c r="G20" s="8">
        <v>5849905</v>
      </c>
      <c r="H20" s="8">
        <v>37137</v>
      </c>
      <c r="I20" s="30">
        <v>3202435</v>
      </c>
      <c r="J20" s="8">
        <v>9089477</v>
      </c>
      <c r="K20" s="8">
        <v>-814051</v>
      </c>
      <c r="L20" s="8"/>
      <c r="M20" s="8"/>
      <c r="N20" s="8">
        <v>-814051</v>
      </c>
      <c r="O20" s="8">
        <v>30000</v>
      </c>
      <c r="P20" s="30">
        <v>75561</v>
      </c>
      <c r="Q20" s="8">
        <v>-54221</v>
      </c>
      <c r="R20" s="8">
        <v>51340</v>
      </c>
      <c r="S20" s="8"/>
      <c r="T20" s="8"/>
      <c r="U20" s="8"/>
      <c r="V20" s="8"/>
      <c r="W20" s="30">
        <v>8326766</v>
      </c>
      <c r="X20" s="8">
        <v>15513510</v>
      </c>
      <c r="Y20" s="8">
        <v>-7186744</v>
      </c>
      <c r="Z20" s="2">
        <v>-46.33</v>
      </c>
      <c r="AA20" s="6">
        <v>20667236</v>
      </c>
    </row>
    <row r="21" spans="1:27" ht="24.75" customHeight="1">
      <c r="A21" s="31" t="s">
        <v>46</v>
      </c>
      <c r="B21" s="32"/>
      <c r="C21" s="33">
        <f aca="true" t="shared" si="0" ref="C21:Y21">SUM(C5:C20)</f>
        <v>-86304504</v>
      </c>
      <c r="D21" s="33">
        <f t="shared" si="0"/>
        <v>0</v>
      </c>
      <c r="E21" s="34">
        <f t="shared" si="0"/>
        <v>39248508482</v>
      </c>
      <c r="F21" s="35">
        <f t="shared" si="0"/>
        <v>39466318010</v>
      </c>
      <c r="G21" s="35">
        <f t="shared" si="0"/>
        <v>4032993016</v>
      </c>
      <c r="H21" s="35">
        <f t="shared" si="0"/>
        <v>4106673628</v>
      </c>
      <c r="I21" s="35">
        <f t="shared" si="0"/>
        <v>2777776707</v>
      </c>
      <c r="J21" s="35">
        <f t="shared" si="0"/>
        <v>10917443351</v>
      </c>
      <c r="K21" s="35">
        <f t="shared" si="0"/>
        <v>2401261226</v>
      </c>
      <c r="L21" s="35">
        <f t="shared" si="0"/>
        <v>0</v>
      </c>
      <c r="M21" s="35">
        <f t="shared" si="0"/>
        <v>3928366021</v>
      </c>
      <c r="N21" s="35">
        <f t="shared" si="0"/>
        <v>6329627247</v>
      </c>
      <c r="O21" s="35">
        <f t="shared" si="0"/>
        <v>2744949165</v>
      </c>
      <c r="P21" s="35">
        <f t="shared" si="0"/>
        <v>2481333428</v>
      </c>
      <c r="Q21" s="35">
        <f t="shared" si="0"/>
        <v>4229295450</v>
      </c>
      <c r="R21" s="35">
        <f t="shared" si="0"/>
        <v>9455578043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26702648641</v>
      </c>
      <c r="X21" s="35">
        <f t="shared" si="0"/>
        <v>31041453742</v>
      </c>
      <c r="Y21" s="35">
        <f t="shared" si="0"/>
        <v>-4338805101</v>
      </c>
      <c r="Z21" s="36">
        <f>+IF(X21&lt;&gt;0,+(Y21/X21)*100,0)</f>
        <v>-13.977454590438427</v>
      </c>
      <c r="AA21" s="33">
        <f>SUM(AA5:AA20)</f>
        <v>39466318010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14208000</v>
      </c>
      <c r="D24" s="6"/>
      <c r="E24" s="7">
        <v>11544074511</v>
      </c>
      <c r="F24" s="8">
        <v>11602224847</v>
      </c>
      <c r="G24" s="8">
        <v>862162134</v>
      </c>
      <c r="H24" s="8">
        <v>860133621</v>
      </c>
      <c r="I24" s="8">
        <v>820135398</v>
      </c>
      <c r="J24" s="8">
        <v>2542431153</v>
      </c>
      <c r="K24" s="8">
        <v>892528503</v>
      </c>
      <c r="L24" s="8"/>
      <c r="M24" s="8">
        <v>911498718</v>
      </c>
      <c r="N24" s="8">
        <v>1804027221</v>
      </c>
      <c r="O24" s="8">
        <v>924402236</v>
      </c>
      <c r="P24" s="8">
        <v>897557419</v>
      </c>
      <c r="Q24" s="8">
        <v>751915647</v>
      </c>
      <c r="R24" s="8">
        <v>2573875302</v>
      </c>
      <c r="S24" s="8"/>
      <c r="T24" s="8"/>
      <c r="U24" s="8"/>
      <c r="V24" s="8"/>
      <c r="W24" s="8">
        <v>6920333676</v>
      </c>
      <c r="X24" s="8">
        <v>8910722100</v>
      </c>
      <c r="Y24" s="8">
        <v>-1990388424</v>
      </c>
      <c r="Z24" s="2">
        <v>-22.34</v>
      </c>
      <c r="AA24" s="6">
        <v>11602224847</v>
      </c>
    </row>
    <row r="25" spans="1:27" ht="13.5">
      <c r="A25" s="25" t="s">
        <v>49</v>
      </c>
      <c r="B25" s="24"/>
      <c r="C25" s="6"/>
      <c r="D25" s="6"/>
      <c r="E25" s="7">
        <v>134127300</v>
      </c>
      <c r="F25" s="8">
        <v>134127300</v>
      </c>
      <c r="G25" s="8">
        <v>10148817</v>
      </c>
      <c r="H25" s="8">
        <v>10337580</v>
      </c>
      <c r="I25" s="8">
        <v>10634547</v>
      </c>
      <c r="J25" s="8">
        <v>31120944</v>
      </c>
      <c r="K25" s="8">
        <v>10602583</v>
      </c>
      <c r="L25" s="8"/>
      <c r="M25" s="8">
        <v>10557357</v>
      </c>
      <c r="N25" s="8">
        <v>21159940</v>
      </c>
      <c r="O25" s="8">
        <v>10571197</v>
      </c>
      <c r="P25" s="8">
        <v>10530246</v>
      </c>
      <c r="Q25" s="8">
        <v>10528895</v>
      </c>
      <c r="R25" s="8">
        <v>31630338</v>
      </c>
      <c r="S25" s="8"/>
      <c r="T25" s="8"/>
      <c r="U25" s="8"/>
      <c r="V25" s="8"/>
      <c r="W25" s="8">
        <v>83911222</v>
      </c>
      <c r="X25" s="8">
        <v>101126621</v>
      </c>
      <c r="Y25" s="8">
        <v>-17215399</v>
      </c>
      <c r="Z25" s="2">
        <v>-17.02</v>
      </c>
      <c r="AA25" s="6">
        <v>134127300</v>
      </c>
    </row>
    <row r="26" spans="1:27" ht="13.5">
      <c r="A26" s="25" t="s">
        <v>50</v>
      </c>
      <c r="B26" s="24"/>
      <c r="C26" s="6">
        <v>-82332515</v>
      </c>
      <c r="D26" s="6"/>
      <c r="E26" s="7">
        <v>1072569568</v>
      </c>
      <c r="F26" s="8">
        <v>1072573122</v>
      </c>
      <c r="G26" s="8">
        <v>-63439</v>
      </c>
      <c r="H26" s="8">
        <v>163659</v>
      </c>
      <c r="I26" s="8">
        <v>267976296</v>
      </c>
      <c r="J26" s="8">
        <v>268076516</v>
      </c>
      <c r="K26" s="8">
        <v>89350695</v>
      </c>
      <c r="L26" s="8"/>
      <c r="M26" s="8">
        <v>89324755</v>
      </c>
      <c r="N26" s="8">
        <v>178675450</v>
      </c>
      <c r="O26" s="8">
        <v>-149608</v>
      </c>
      <c r="P26" s="8">
        <v>714828904</v>
      </c>
      <c r="Q26" s="8">
        <v>-714851170</v>
      </c>
      <c r="R26" s="8">
        <v>-171874</v>
      </c>
      <c r="S26" s="8"/>
      <c r="T26" s="8"/>
      <c r="U26" s="8"/>
      <c r="V26" s="8"/>
      <c r="W26" s="8">
        <v>446580092</v>
      </c>
      <c r="X26" s="8">
        <v>804452820</v>
      </c>
      <c r="Y26" s="8">
        <v>-357872728</v>
      </c>
      <c r="Z26" s="2">
        <v>-44.49</v>
      </c>
      <c r="AA26" s="6">
        <v>1072573122</v>
      </c>
    </row>
    <row r="27" spans="1:27" ht="13.5">
      <c r="A27" s="25" t="s">
        <v>51</v>
      </c>
      <c r="B27" s="24"/>
      <c r="C27" s="6">
        <v>106402284</v>
      </c>
      <c r="D27" s="6"/>
      <c r="E27" s="7">
        <v>2700663091</v>
      </c>
      <c r="F27" s="8">
        <v>2754441883</v>
      </c>
      <c r="G27" s="8">
        <v>213804017</v>
      </c>
      <c r="H27" s="8">
        <v>164082002</v>
      </c>
      <c r="I27" s="8">
        <v>195825402</v>
      </c>
      <c r="J27" s="8">
        <v>573711421</v>
      </c>
      <c r="K27" s="8">
        <v>195791184</v>
      </c>
      <c r="L27" s="8"/>
      <c r="M27" s="8">
        <v>207128258</v>
      </c>
      <c r="N27" s="8">
        <v>402919442</v>
      </c>
      <c r="O27" s="8">
        <v>192307909</v>
      </c>
      <c r="P27" s="8">
        <v>193725551</v>
      </c>
      <c r="Q27" s="8">
        <v>187737291</v>
      </c>
      <c r="R27" s="8">
        <v>573770751</v>
      </c>
      <c r="S27" s="8"/>
      <c r="T27" s="8"/>
      <c r="U27" s="8"/>
      <c r="V27" s="8"/>
      <c r="W27" s="8">
        <v>1550401614</v>
      </c>
      <c r="X27" s="8">
        <v>2052523404</v>
      </c>
      <c r="Y27" s="8">
        <v>-502121790</v>
      </c>
      <c r="Z27" s="2">
        <v>-24.46</v>
      </c>
      <c r="AA27" s="6">
        <v>2754441883</v>
      </c>
    </row>
    <row r="28" spans="1:27" ht="13.5">
      <c r="A28" s="25" t="s">
        <v>52</v>
      </c>
      <c r="B28" s="24"/>
      <c r="C28" s="6"/>
      <c r="D28" s="6"/>
      <c r="E28" s="7">
        <v>974356410</v>
      </c>
      <c r="F28" s="8">
        <v>974356030</v>
      </c>
      <c r="G28" s="8">
        <v>144404503</v>
      </c>
      <c r="H28" s="8"/>
      <c r="I28" s="8">
        <v>109345341</v>
      </c>
      <c r="J28" s="8">
        <v>253749844</v>
      </c>
      <c r="K28" s="8">
        <v>152514679</v>
      </c>
      <c r="L28" s="8"/>
      <c r="M28" s="8">
        <v>98114</v>
      </c>
      <c r="N28" s="8">
        <v>152612793</v>
      </c>
      <c r="O28" s="8">
        <v>49957208</v>
      </c>
      <c r="P28" s="8">
        <v>132135456</v>
      </c>
      <c r="Q28" s="8">
        <v>22870794</v>
      </c>
      <c r="R28" s="8">
        <v>204963458</v>
      </c>
      <c r="S28" s="8"/>
      <c r="T28" s="8"/>
      <c r="U28" s="8"/>
      <c r="V28" s="8"/>
      <c r="W28" s="8">
        <v>611326095</v>
      </c>
      <c r="X28" s="8">
        <v>906238895</v>
      </c>
      <c r="Y28" s="8">
        <v>-294912800</v>
      </c>
      <c r="Z28" s="2">
        <v>-32.54</v>
      </c>
      <c r="AA28" s="6">
        <v>974356030</v>
      </c>
    </row>
    <row r="29" spans="1:27" ht="13.5">
      <c r="A29" s="25" t="s">
        <v>53</v>
      </c>
      <c r="B29" s="24"/>
      <c r="C29" s="6"/>
      <c r="D29" s="6"/>
      <c r="E29" s="7">
        <v>12993039290</v>
      </c>
      <c r="F29" s="8">
        <v>12993039290</v>
      </c>
      <c r="G29" s="8">
        <v>1227404317</v>
      </c>
      <c r="H29" s="8">
        <v>1758838766</v>
      </c>
      <c r="I29" s="8">
        <v>719075023</v>
      </c>
      <c r="J29" s="8">
        <v>3705318106</v>
      </c>
      <c r="K29" s="8">
        <v>1037576960</v>
      </c>
      <c r="L29" s="8"/>
      <c r="M29" s="8">
        <v>933395813</v>
      </c>
      <c r="N29" s="8">
        <v>1970972773</v>
      </c>
      <c r="O29" s="8">
        <v>958990682</v>
      </c>
      <c r="P29" s="8">
        <v>1085793348</v>
      </c>
      <c r="Q29" s="8">
        <v>711669010</v>
      </c>
      <c r="R29" s="8">
        <v>2756453040</v>
      </c>
      <c r="S29" s="8"/>
      <c r="T29" s="8"/>
      <c r="U29" s="8"/>
      <c r="V29" s="8"/>
      <c r="W29" s="8">
        <v>8432743919</v>
      </c>
      <c r="X29" s="8">
        <v>9604700438</v>
      </c>
      <c r="Y29" s="8">
        <v>-1171956519</v>
      </c>
      <c r="Z29" s="2">
        <v>-12.2</v>
      </c>
      <c r="AA29" s="6">
        <v>12993039290</v>
      </c>
    </row>
    <row r="30" spans="1:27" ht="13.5">
      <c r="A30" s="25" t="s">
        <v>54</v>
      </c>
      <c r="B30" s="24"/>
      <c r="C30" s="6">
        <v>3571398</v>
      </c>
      <c r="D30" s="6"/>
      <c r="E30" s="7">
        <v>1150517696</v>
      </c>
      <c r="F30" s="8">
        <v>1155818150</v>
      </c>
      <c r="G30" s="8">
        <v>86961227</v>
      </c>
      <c r="H30" s="8">
        <v>62136431</v>
      </c>
      <c r="I30" s="8">
        <v>176583226</v>
      </c>
      <c r="J30" s="8">
        <v>325680884</v>
      </c>
      <c r="K30" s="8">
        <v>69371301</v>
      </c>
      <c r="L30" s="8"/>
      <c r="M30" s="8">
        <v>94250475</v>
      </c>
      <c r="N30" s="8">
        <v>163621776</v>
      </c>
      <c r="O30" s="8">
        <v>109559557</v>
      </c>
      <c r="P30" s="8">
        <v>65297154</v>
      </c>
      <c r="Q30" s="8">
        <v>103625802</v>
      </c>
      <c r="R30" s="8">
        <v>278482513</v>
      </c>
      <c r="S30" s="8"/>
      <c r="T30" s="8"/>
      <c r="U30" s="8"/>
      <c r="V30" s="8"/>
      <c r="W30" s="8">
        <v>767785173</v>
      </c>
      <c r="X30" s="8">
        <v>813402595</v>
      </c>
      <c r="Y30" s="8">
        <v>-45617422</v>
      </c>
      <c r="Z30" s="2">
        <v>-5.61</v>
      </c>
      <c r="AA30" s="6">
        <v>1155818150</v>
      </c>
    </row>
    <row r="31" spans="1:27" ht="13.5">
      <c r="A31" s="25" t="s">
        <v>55</v>
      </c>
      <c r="B31" s="24"/>
      <c r="C31" s="6">
        <v>5851309</v>
      </c>
      <c r="D31" s="6"/>
      <c r="E31" s="7">
        <v>5149425166</v>
      </c>
      <c r="F31" s="8">
        <v>5295961594</v>
      </c>
      <c r="G31" s="8">
        <v>370021548</v>
      </c>
      <c r="H31" s="8">
        <v>406876167</v>
      </c>
      <c r="I31" s="8">
        <v>210857902</v>
      </c>
      <c r="J31" s="8">
        <v>987755617</v>
      </c>
      <c r="K31" s="8">
        <v>513324124</v>
      </c>
      <c r="L31" s="8"/>
      <c r="M31" s="8">
        <v>530606019</v>
      </c>
      <c r="N31" s="8">
        <v>1043930143</v>
      </c>
      <c r="O31" s="8">
        <v>479760232</v>
      </c>
      <c r="P31" s="8">
        <v>413812070</v>
      </c>
      <c r="Q31" s="8">
        <v>289195788</v>
      </c>
      <c r="R31" s="8">
        <v>1182768090</v>
      </c>
      <c r="S31" s="8"/>
      <c r="T31" s="8"/>
      <c r="U31" s="8"/>
      <c r="V31" s="8"/>
      <c r="W31" s="8">
        <v>3214453850</v>
      </c>
      <c r="X31" s="8">
        <v>3976113119</v>
      </c>
      <c r="Y31" s="8">
        <v>-761659269</v>
      </c>
      <c r="Z31" s="2">
        <v>-19.16</v>
      </c>
      <c r="AA31" s="6">
        <v>5295961594</v>
      </c>
    </row>
    <row r="32" spans="1:27" ht="13.5">
      <c r="A32" s="25" t="s">
        <v>43</v>
      </c>
      <c r="B32" s="24"/>
      <c r="C32" s="6">
        <v>620363</v>
      </c>
      <c r="D32" s="6"/>
      <c r="E32" s="7">
        <v>506730420</v>
      </c>
      <c r="F32" s="8">
        <v>540390852</v>
      </c>
      <c r="G32" s="8">
        <v>37556463</v>
      </c>
      <c r="H32" s="8">
        <v>43219651</v>
      </c>
      <c r="I32" s="8">
        <v>22918662</v>
      </c>
      <c r="J32" s="8">
        <v>103694776</v>
      </c>
      <c r="K32" s="8">
        <v>53915637</v>
      </c>
      <c r="L32" s="8"/>
      <c r="M32" s="8">
        <v>32703232</v>
      </c>
      <c r="N32" s="8">
        <v>86618869</v>
      </c>
      <c r="O32" s="8">
        <v>24282505</v>
      </c>
      <c r="P32" s="8">
        <v>59081806</v>
      </c>
      <c r="Q32" s="8">
        <v>38748909</v>
      </c>
      <c r="R32" s="8">
        <v>122113220</v>
      </c>
      <c r="S32" s="8"/>
      <c r="T32" s="8"/>
      <c r="U32" s="8"/>
      <c r="V32" s="8"/>
      <c r="W32" s="8">
        <v>312426865</v>
      </c>
      <c r="X32" s="8">
        <v>401869347</v>
      </c>
      <c r="Y32" s="8">
        <v>-89442482</v>
      </c>
      <c r="Z32" s="2">
        <v>-22.26</v>
      </c>
      <c r="AA32" s="6">
        <v>540390852</v>
      </c>
    </row>
    <row r="33" spans="1:27" ht="13.5">
      <c r="A33" s="25" t="s">
        <v>56</v>
      </c>
      <c r="B33" s="24"/>
      <c r="C33" s="6">
        <v>18068322</v>
      </c>
      <c r="D33" s="6"/>
      <c r="E33" s="7">
        <v>2478312544</v>
      </c>
      <c r="F33" s="8">
        <v>2591539528</v>
      </c>
      <c r="G33" s="8">
        <v>174445720</v>
      </c>
      <c r="H33" s="8">
        <v>188401108</v>
      </c>
      <c r="I33" s="8">
        <v>19880598</v>
      </c>
      <c r="J33" s="8">
        <v>382727426</v>
      </c>
      <c r="K33" s="8">
        <v>334432487</v>
      </c>
      <c r="L33" s="8"/>
      <c r="M33" s="8">
        <v>137594809</v>
      </c>
      <c r="N33" s="8">
        <v>472027296</v>
      </c>
      <c r="O33" s="8">
        <v>136772557</v>
      </c>
      <c r="P33" s="8">
        <v>180196984</v>
      </c>
      <c r="Q33" s="8">
        <v>139076374</v>
      </c>
      <c r="R33" s="8">
        <v>456045915</v>
      </c>
      <c r="S33" s="8"/>
      <c r="T33" s="8"/>
      <c r="U33" s="8"/>
      <c r="V33" s="8"/>
      <c r="W33" s="8">
        <v>1310800637</v>
      </c>
      <c r="X33" s="8">
        <v>2027216030</v>
      </c>
      <c r="Y33" s="8">
        <v>-716415393</v>
      </c>
      <c r="Z33" s="2">
        <v>-35.34</v>
      </c>
      <c r="AA33" s="6">
        <v>2591539528</v>
      </c>
    </row>
    <row r="34" spans="1:27" ht="13.5">
      <c r="A34" s="23" t="s">
        <v>57</v>
      </c>
      <c r="B34" s="29"/>
      <c r="C34" s="6">
        <v>10980430</v>
      </c>
      <c r="D34" s="6"/>
      <c r="E34" s="7">
        <v>25077894</v>
      </c>
      <c r="F34" s="8">
        <v>23210189</v>
      </c>
      <c r="G34" s="8">
        <v>628116</v>
      </c>
      <c r="H34" s="8">
        <v>7320723</v>
      </c>
      <c r="I34" s="8">
        <v>-19641814</v>
      </c>
      <c r="J34" s="8">
        <v>-11692975</v>
      </c>
      <c r="K34" s="8">
        <v>1064005</v>
      </c>
      <c r="L34" s="8"/>
      <c r="M34" s="8">
        <v>2727083</v>
      </c>
      <c r="N34" s="8">
        <v>3791088</v>
      </c>
      <c r="O34" s="8">
        <v>-33878168</v>
      </c>
      <c r="P34" s="8">
        <v>30335681</v>
      </c>
      <c r="Q34" s="8">
        <v>-29118588</v>
      </c>
      <c r="R34" s="8">
        <v>-32661075</v>
      </c>
      <c r="S34" s="8"/>
      <c r="T34" s="8"/>
      <c r="U34" s="8"/>
      <c r="V34" s="8"/>
      <c r="W34" s="8">
        <v>-40562962</v>
      </c>
      <c r="X34" s="8">
        <v>17890260</v>
      </c>
      <c r="Y34" s="8">
        <v>-58453222</v>
      </c>
      <c r="Z34" s="2">
        <v>-326.73</v>
      </c>
      <c r="AA34" s="6">
        <v>23210189</v>
      </c>
    </row>
    <row r="35" spans="1:27" ht="12.75">
      <c r="A35" s="40" t="s">
        <v>58</v>
      </c>
      <c r="B35" s="32"/>
      <c r="C35" s="33">
        <f aca="true" t="shared" si="1" ref="C35:Y35">SUM(C24:C34)</f>
        <v>77369591</v>
      </c>
      <c r="D35" s="33">
        <f>SUM(D24:D34)</f>
        <v>0</v>
      </c>
      <c r="E35" s="34">
        <f t="shared" si="1"/>
        <v>38728893890</v>
      </c>
      <c r="F35" s="35">
        <f t="shared" si="1"/>
        <v>39137682785</v>
      </c>
      <c r="G35" s="35">
        <f t="shared" si="1"/>
        <v>3127473423</v>
      </c>
      <c r="H35" s="35">
        <f t="shared" si="1"/>
        <v>3501509708</v>
      </c>
      <c r="I35" s="35">
        <f t="shared" si="1"/>
        <v>2533590581</v>
      </c>
      <c r="J35" s="35">
        <f t="shared" si="1"/>
        <v>9162573712</v>
      </c>
      <c r="K35" s="35">
        <f t="shared" si="1"/>
        <v>3350472158</v>
      </c>
      <c r="L35" s="35">
        <f t="shared" si="1"/>
        <v>0</v>
      </c>
      <c r="M35" s="35">
        <f t="shared" si="1"/>
        <v>2949884633</v>
      </c>
      <c r="N35" s="35">
        <f t="shared" si="1"/>
        <v>6300356791</v>
      </c>
      <c r="O35" s="35">
        <f t="shared" si="1"/>
        <v>2852576307</v>
      </c>
      <c r="P35" s="35">
        <f t="shared" si="1"/>
        <v>3783294619</v>
      </c>
      <c r="Q35" s="35">
        <f t="shared" si="1"/>
        <v>1511398752</v>
      </c>
      <c r="R35" s="35">
        <f t="shared" si="1"/>
        <v>8147269678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23610200181</v>
      </c>
      <c r="X35" s="35">
        <f t="shared" si="1"/>
        <v>29616255629</v>
      </c>
      <c r="Y35" s="35">
        <f t="shared" si="1"/>
        <v>-6006055448</v>
      </c>
      <c r="Z35" s="36">
        <f>+IF(X35&lt;&gt;0,+(Y35/X35)*100,0)</f>
        <v>-20.27959078702346</v>
      </c>
      <c r="AA35" s="33">
        <f>SUM(AA24:AA34)</f>
        <v>39137682785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-163674095</v>
      </c>
      <c r="D37" s="46">
        <f>+D21-D35</f>
        <v>0</v>
      </c>
      <c r="E37" s="47">
        <f t="shared" si="2"/>
        <v>519614592</v>
      </c>
      <c r="F37" s="48">
        <f t="shared" si="2"/>
        <v>328635225</v>
      </c>
      <c r="G37" s="48">
        <f t="shared" si="2"/>
        <v>905519593</v>
      </c>
      <c r="H37" s="48">
        <f t="shared" si="2"/>
        <v>605163920</v>
      </c>
      <c r="I37" s="48">
        <f t="shared" si="2"/>
        <v>244186126</v>
      </c>
      <c r="J37" s="48">
        <f t="shared" si="2"/>
        <v>1754869639</v>
      </c>
      <c r="K37" s="48">
        <f t="shared" si="2"/>
        <v>-949210932</v>
      </c>
      <c r="L37" s="48">
        <f t="shared" si="2"/>
        <v>0</v>
      </c>
      <c r="M37" s="48">
        <f t="shared" si="2"/>
        <v>978481388</v>
      </c>
      <c r="N37" s="48">
        <f t="shared" si="2"/>
        <v>29270456</v>
      </c>
      <c r="O37" s="48">
        <f t="shared" si="2"/>
        <v>-107627142</v>
      </c>
      <c r="P37" s="48">
        <f t="shared" si="2"/>
        <v>-1301961191</v>
      </c>
      <c r="Q37" s="48">
        <f t="shared" si="2"/>
        <v>2717896698</v>
      </c>
      <c r="R37" s="48">
        <f t="shared" si="2"/>
        <v>1308308365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3092448460</v>
      </c>
      <c r="X37" s="48">
        <f>IF(F21=F35,0,X21-X35)</f>
        <v>1425198113</v>
      </c>
      <c r="Y37" s="48">
        <f t="shared" si="2"/>
        <v>1667250347</v>
      </c>
      <c r="Z37" s="49">
        <f>+IF(X37&lt;&gt;0,+(Y37/X37)*100,0)</f>
        <v>116.98376048860233</v>
      </c>
      <c r="AA37" s="46">
        <f>+AA21-AA35</f>
        <v>328635225</v>
      </c>
    </row>
    <row r="38" spans="1:27" ht="22.5" customHeight="1">
      <c r="A38" s="50" t="s">
        <v>60</v>
      </c>
      <c r="B38" s="29"/>
      <c r="C38" s="6"/>
      <c r="D38" s="6"/>
      <c r="E38" s="7">
        <v>3494707480</v>
      </c>
      <c r="F38" s="8">
        <v>3588449047</v>
      </c>
      <c r="G38" s="8"/>
      <c r="H38" s="8"/>
      <c r="I38" s="8">
        <v>4495305</v>
      </c>
      <c r="J38" s="8">
        <v>4495305</v>
      </c>
      <c r="K38" s="8">
        <v>172248689</v>
      </c>
      <c r="L38" s="8"/>
      <c r="M38" s="8">
        <v>246147989</v>
      </c>
      <c r="N38" s="8">
        <v>418396678</v>
      </c>
      <c r="O38" s="8">
        <v>1044508</v>
      </c>
      <c r="P38" s="8">
        <v>161347855</v>
      </c>
      <c r="Q38" s="8">
        <v>18026417</v>
      </c>
      <c r="R38" s="8">
        <v>180418780</v>
      </c>
      <c r="S38" s="8"/>
      <c r="T38" s="8"/>
      <c r="U38" s="8"/>
      <c r="V38" s="8"/>
      <c r="W38" s="8">
        <v>603310763</v>
      </c>
      <c r="X38" s="8">
        <v>2507466128</v>
      </c>
      <c r="Y38" s="8">
        <v>-1904155365</v>
      </c>
      <c r="Z38" s="2">
        <v>-75.94</v>
      </c>
      <c r="AA38" s="6">
        <v>3588449047</v>
      </c>
    </row>
    <row r="39" spans="1:27" ht="57" customHeight="1">
      <c r="A39" s="50" t="s">
        <v>61</v>
      </c>
      <c r="B39" s="29"/>
      <c r="C39" s="28">
        <v>12000762</v>
      </c>
      <c r="D39" s="28"/>
      <c r="E39" s="7">
        <v>29000000</v>
      </c>
      <c r="F39" s="26">
        <v>29000000</v>
      </c>
      <c r="G39" s="26"/>
      <c r="H39" s="26">
        <v>12000762</v>
      </c>
      <c r="I39" s="26"/>
      <c r="J39" s="26">
        <v>12000762</v>
      </c>
      <c r="K39" s="26"/>
      <c r="L39" s="26"/>
      <c r="M39" s="26"/>
      <c r="N39" s="26"/>
      <c r="O39" s="26"/>
      <c r="P39" s="26">
        <v>212131</v>
      </c>
      <c r="Q39" s="26"/>
      <c r="R39" s="26">
        <v>212131</v>
      </c>
      <c r="S39" s="26"/>
      <c r="T39" s="26"/>
      <c r="U39" s="26"/>
      <c r="V39" s="26"/>
      <c r="W39" s="26">
        <v>12212893</v>
      </c>
      <c r="X39" s="26">
        <v>20377720</v>
      </c>
      <c r="Y39" s="26">
        <v>-8164827</v>
      </c>
      <c r="Z39" s="27">
        <v>-40.07</v>
      </c>
      <c r="AA39" s="28">
        <v>29000000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-151673333</v>
      </c>
      <c r="D41" s="56">
        <f>SUM(D37:D40)</f>
        <v>0</v>
      </c>
      <c r="E41" s="57">
        <f t="shared" si="3"/>
        <v>4043322072</v>
      </c>
      <c r="F41" s="58">
        <f t="shared" si="3"/>
        <v>3946084272</v>
      </c>
      <c r="G41" s="58">
        <f t="shared" si="3"/>
        <v>905519593</v>
      </c>
      <c r="H41" s="58">
        <f t="shared" si="3"/>
        <v>617164682</v>
      </c>
      <c r="I41" s="58">
        <f t="shared" si="3"/>
        <v>248681431</v>
      </c>
      <c r="J41" s="58">
        <f t="shared" si="3"/>
        <v>1771365706</v>
      </c>
      <c r="K41" s="58">
        <f t="shared" si="3"/>
        <v>-776962243</v>
      </c>
      <c r="L41" s="58">
        <f t="shared" si="3"/>
        <v>0</v>
      </c>
      <c r="M41" s="58">
        <f t="shared" si="3"/>
        <v>1224629377</v>
      </c>
      <c r="N41" s="58">
        <f t="shared" si="3"/>
        <v>447667134</v>
      </c>
      <c r="O41" s="58">
        <f t="shared" si="3"/>
        <v>-106582634</v>
      </c>
      <c r="P41" s="58">
        <f t="shared" si="3"/>
        <v>-1140401205</v>
      </c>
      <c r="Q41" s="58">
        <f t="shared" si="3"/>
        <v>2735923115</v>
      </c>
      <c r="R41" s="58">
        <f t="shared" si="3"/>
        <v>1488939276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3707972116</v>
      </c>
      <c r="X41" s="58">
        <f t="shared" si="3"/>
        <v>3953041961</v>
      </c>
      <c r="Y41" s="58">
        <f t="shared" si="3"/>
        <v>-245069845</v>
      </c>
      <c r="Z41" s="59">
        <f>+IF(X41&lt;&gt;0,+(Y41/X41)*100,0)</f>
        <v>-6.199525515231433</v>
      </c>
      <c r="AA41" s="56">
        <f>SUM(AA37:AA40)</f>
        <v>3946084272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-151673333</v>
      </c>
      <c r="D43" s="64">
        <f>+D41-D42</f>
        <v>0</v>
      </c>
      <c r="E43" s="65">
        <f t="shared" si="4"/>
        <v>4043322072</v>
      </c>
      <c r="F43" s="66">
        <f t="shared" si="4"/>
        <v>3946084272</v>
      </c>
      <c r="G43" s="66">
        <f t="shared" si="4"/>
        <v>905519593</v>
      </c>
      <c r="H43" s="66">
        <f t="shared" si="4"/>
        <v>617164682</v>
      </c>
      <c r="I43" s="66">
        <f t="shared" si="4"/>
        <v>248681431</v>
      </c>
      <c r="J43" s="66">
        <f t="shared" si="4"/>
        <v>1771365706</v>
      </c>
      <c r="K43" s="66">
        <f t="shared" si="4"/>
        <v>-776962243</v>
      </c>
      <c r="L43" s="66">
        <f t="shared" si="4"/>
        <v>0</v>
      </c>
      <c r="M43" s="66">
        <f t="shared" si="4"/>
        <v>1224629377</v>
      </c>
      <c r="N43" s="66">
        <f t="shared" si="4"/>
        <v>447667134</v>
      </c>
      <c r="O43" s="66">
        <f t="shared" si="4"/>
        <v>-106582634</v>
      </c>
      <c r="P43" s="66">
        <f t="shared" si="4"/>
        <v>-1140401205</v>
      </c>
      <c r="Q43" s="66">
        <f t="shared" si="4"/>
        <v>2735923115</v>
      </c>
      <c r="R43" s="66">
        <f t="shared" si="4"/>
        <v>1488939276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3707972116</v>
      </c>
      <c r="X43" s="66">
        <f t="shared" si="4"/>
        <v>3953041961</v>
      </c>
      <c r="Y43" s="66">
        <f t="shared" si="4"/>
        <v>-245069845</v>
      </c>
      <c r="Z43" s="67">
        <f>+IF(X43&lt;&gt;0,+(Y43/X43)*100,0)</f>
        <v>-6.199525515231433</v>
      </c>
      <c r="AA43" s="64">
        <f>+AA41-AA42</f>
        <v>3946084272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-151673333</v>
      </c>
      <c r="D45" s="56">
        <f>SUM(D43:D44)</f>
        <v>0</v>
      </c>
      <c r="E45" s="57">
        <f t="shared" si="5"/>
        <v>4043322072</v>
      </c>
      <c r="F45" s="58">
        <f t="shared" si="5"/>
        <v>3946084272</v>
      </c>
      <c r="G45" s="58">
        <f t="shared" si="5"/>
        <v>905519593</v>
      </c>
      <c r="H45" s="58">
        <f t="shared" si="5"/>
        <v>617164682</v>
      </c>
      <c r="I45" s="58">
        <f t="shared" si="5"/>
        <v>248681431</v>
      </c>
      <c r="J45" s="58">
        <f t="shared" si="5"/>
        <v>1771365706</v>
      </c>
      <c r="K45" s="58">
        <f t="shared" si="5"/>
        <v>-776962243</v>
      </c>
      <c r="L45" s="58">
        <f t="shared" si="5"/>
        <v>0</v>
      </c>
      <c r="M45" s="58">
        <f t="shared" si="5"/>
        <v>1224629377</v>
      </c>
      <c r="N45" s="58">
        <f t="shared" si="5"/>
        <v>447667134</v>
      </c>
      <c r="O45" s="58">
        <f t="shared" si="5"/>
        <v>-106582634</v>
      </c>
      <c r="P45" s="58">
        <f t="shared" si="5"/>
        <v>-1140401205</v>
      </c>
      <c r="Q45" s="58">
        <f t="shared" si="5"/>
        <v>2735923115</v>
      </c>
      <c r="R45" s="58">
        <f t="shared" si="5"/>
        <v>1488939276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3707972116</v>
      </c>
      <c r="X45" s="58">
        <f t="shared" si="5"/>
        <v>3953041961</v>
      </c>
      <c r="Y45" s="58">
        <f t="shared" si="5"/>
        <v>-245069845</v>
      </c>
      <c r="Z45" s="59">
        <f>+IF(X45&lt;&gt;0,+(Y45/X45)*100,0)</f>
        <v>-6.199525515231433</v>
      </c>
      <c r="AA45" s="56">
        <f>SUM(AA43:AA44)</f>
        <v>3946084272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-151673333</v>
      </c>
      <c r="D47" s="71">
        <f>SUM(D45:D46)</f>
        <v>0</v>
      </c>
      <c r="E47" s="72">
        <f t="shared" si="6"/>
        <v>4043322072</v>
      </c>
      <c r="F47" s="73">
        <f t="shared" si="6"/>
        <v>3946084272</v>
      </c>
      <c r="G47" s="73">
        <f t="shared" si="6"/>
        <v>905519593</v>
      </c>
      <c r="H47" s="74">
        <f t="shared" si="6"/>
        <v>617164682</v>
      </c>
      <c r="I47" s="74">
        <f t="shared" si="6"/>
        <v>248681431</v>
      </c>
      <c r="J47" s="74">
        <f t="shared" si="6"/>
        <v>1771365706</v>
      </c>
      <c r="K47" s="74">
        <f t="shared" si="6"/>
        <v>-776962243</v>
      </c>
      <c r="L47" s="74">
        <f t="shared" si="6"/>
        <v>0</v>
      </c>
      <c r="M47" s="73">
        <f t="shared" si="6"/>
        <v>1224629377</v>
      </c>
      <c r="N47" s="73">
        <f t="shared" si="6"/>
        <v>447667134</v>
      </c>
      <c r="O47" s="74">
        <f t="shared" si="6"/>
        <v>-106582634</v>
      </c>
      <c r="P47" s="74">
        <f t="shared" si="6"/>
        <v>-1140401205</v>
      </c>
      <c r="Q47" s="74">
        <f t="shared" si="6"/>
        <v>2735923115</v>
      </c>
      <c r="R47" s="74">
        <f t="shared" si="6"/>
        <v>1488939276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3707972116</v>
      </c>
      <c r="X47" s="74">
        <f t="shared" si="6"/>
        <v>3953041961</v>
      </c>
      <c r="Y47" s="74">
        <f t="shared" si="6"/>
        <v>-245069845</v>
      </c>
      <c r="Z47" s="75">
        <f>+IF(X47&lt;&gt;0,+(Y47/X47)*100,0)</f>
        <v>-6.199525515231433</v>
      </c>
      <c r="AA47" s="76">
        <f>SUM(AA45:AA46)</f>
        <v>3946084272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95623234</v>
      </c>
      <c r="D5" s="6"/>
      <c r="E5" s="7">
        <v>115445985</v>
      </c>
      <c r="F5" s="8">
        <v>115445985</v>
      </c>
      <c r="G5" s="8">
        <v>23878789</v>
      </c>
      <c r="H5" s="8">
        <v>7105332</v>
      </c>
      <c r="I5" s="8">
        <v>6596808</v>
      </c>
      <c r="J5" s="8">
        <v>37580929</v>
      </c>
      <c r="K5" s="8">
        <v>7093505</v>
      </c>
      <c r="L5" s="8">
        <v>7095882</v>
      </c>
      <c r="M5" s="8">
        <v>6997600</v>
      </c>
      <c r="N5" s="8">
        <v>21186987</v>
      </c>
      <c r="O5" s="8">
        <v>7099648</v>
      </c>
      <c r="P5" s="8">
        <v>7086828</v>
      </c>
      <c r="Q5" s="8">
        <v>7127094</v>
      </c>
      <c r="R5" s="8">
        <v>21313570</v>
      </c>
      <c r="S5" s="8"/>
      <c r="T5" s="8"/>
      <c r="U5" s="8"/>
      <c r="V5" s="8"/>
      <c r="W5" s="8">
        <v>80081486</v>
      </c>
      <c r="X5" s="8">
        <v>86584491</v>
      </c>
      <c r="Y5" s="8">
        <v>-6503005</v>
      </c>
      <c r="Z5" s="2">
        <v>-7.51</v>
      </c>
      <c r="AA5" s="6">
        <v>115445985</v>
      </c>
    </row>
    <row r="6" spans="1:27" ht="13.5">
      <c r="A6" s="23" t="s">
        <v>32</v>
      </c>
      <c r="B6" s="24"/>
      <c r="C6" s="6">
        <v>114835829</v>
      </c>
      <c r="D6" s="6"/>
      <c r="E6" s="7">
        <v>133669180</v>
      </c>
      <c r="F6" s="8">
        <v>130259498</v>
      </c>
      <c r="G6" s="8">
        <v>11135722</v>
      </c>
      <c r="H6" s="8">
        <v>10788138</v>
      </c>
      <c r="I6" s="8">
        <v>9769405</v>
      </c>
      <c r="J6" s="8">
        <v>31693265</v>
      </c>
      <c r="K6" s="8">
        <v>11108712</v>
      </c>
      <c r="L6" s="8">
        <v>9128536</v>
      </c>
      <c r="M6" s="8">
        <v>8925974</v>
      </c>
      <c r="N6" s="8">
        <v>29163222</v>
      </c>
      <c r="O6" s="8">
        <v>12360014</v>
      </c>
      <c r="P6" s="8">
        <v>7405966</v>
      </c>
      <c r="Q6" s="8">
        <v>6674783</v>
      </c>
      <c r="R6" s="8">
        <v>26440763</v>
      </c>
      <c r="S6" s="8"/>
      <c r="T6" s="8"/>
      <c r="U6" s="8"/>
      <c r="V6" s="8"/>
      <c r="W6" s="8">
        <v>87297250</v>
      </c>
      <c r="X6" s="8">
        <v>99399467</v>
      </c>
      <c r="Y6" s="8">
        <v>-12102217</v>
      </c>
      <c r="Z6" s="2">
        <v>-12.18</v>
      </c>
      <c r="AA6" s="6">
        <v>130259498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19154430</v>
      </c>
      <c r="D9" s="6"/>
      <c r="E9" s="7">
        <v>19699718</v>
      </c>
      <c r="F9" s="8">
        <v>19489718</v>
      </c>
      <c r="G9" s="8">
        <v>1725668</v>
      </c>
      <c r="H9" s="8">
        <v>1640235</v>
      </c>
      <c r="I9" s="8">
        <v>1627167</v>
      </c>
      <c r="J9" s="8">
        <v>4993070</v>
      </c>
      <c r="K9" s="8">
        <v>1613551</v>
      </c>
      <c r="L9" s="8">
        <v>1610222</v>
      </c>
      <c r="M9" s="8">
        <v>1601017</v>
      </c>
      <c r="N9" s="8">
        <v>4824790</v>
      </c>
      <c r="O9" s="8">
        <v>1606761</v>
      </c>
      <c r="P9" s="8">
        <v>1603754</v>
      </c>
      <c r="Q9" s="8">
        <v>1605106</v>
      </c>
      <c r="R9" s="8">
        <v>4815621</v>
      </c>
      <c r="S9" s="8"/>
      <c r="T9" s="8"/>
      <c r="U9" s="8"/>
      <c r="V9" s="8"/>
      <c r="W9" s="8">
        <v>14633481</v>
      </c>
      <c r="X9" s="8">
        <v>14722287</v>
      </c>
      <c r="Y9" s="8">
        <v>-88806</v>
      </c>
      <c r="Z9" s="2">
        <v>-0.6</v>
      </c>
      <c r="AA9" s="6">
        <v>19489718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1508067</v>
      </c>
      <c r="D11" s="6"/>
      <c r="E11" s="7">
        <v>1688571</v>
      </c>
      <c r="F11" s="8">
        <v>1427271</v>
      </c>
      <c r="G11" s="8">
        <v>96510</v>
      </c>
      <c r="H11" s="8">
        <v>87629</v>
      </c>
      <c r="I11" s="8">
        <v>95485</v>
      </c>
      <c r="J11" s="8">
        <v>279624</v>
      </c>
      <c r="K11" s="8">
        <v>186993</v>
      </c>
      <c r="L11" s="8">
        <v>93222</v>
      </c>
      <c r="M11" s="8">
        <v>149893</v>
      </c>
      <c r="N11" s="8">
        <v>430108</v>
      </c>
      <c r="O11" s="8">
        <v>96947</v>
      </c>
      <c r="P11" s="8">
        <v>93238</v>
      </c>
      <c r="Q11" s="8">
        <v>76920</v>
      </c>
      <c r="R11" s="8">
        <v>267105</v>
      </c>
      <c r="S11" s="8"/>
      <c r="T11" s="8"/>
      <c r="U11" s="8"/>
      <c r="V11" s="8"/>
      <c r="W11" s="8">
        <v>976837</v>
      </c>
      <c r="X11" s="8">
        <v>1201106</v>
      </c>
      <c r="Y11" s="8">
        <v>-224269</v>
      </c>
      <c r="Z11" s="2">
        <v>-18.67</v>
      </c>
      <c r="AA11" s="6">
        <v>1427271</v>
      </c>
    </row>
    <row r="12" spans="1:27" ht="13.5">
      <c r="A12" s="25" t="s">
        <v>37</v>
      </c>
      <c r="B12" s="29"/>
      <c r="C12" s="6">
        <v>2963471</v>
      </c>
      <c r="D12" s="6"/>
      <c r="E12" s="7">
        <v>4600000</v>
      </c>
      <c r="F12" s="8">
        <v>2800000</v>
      </c>
      <c r="G12" s="8">
        <v>168516</v>
      </c>
      <c r="H12" s="8">
        <v>285877</v>
      </c>
      <c r="I12" s="8">
        <v>269390</v>
      </c>
      <c r="J12" s="8">
        <v>723783</v>
      </c>
      <c r="K12" s="8">
        <v>270566</v>
      </c>
      <c r="L12" s="8">
        <v>224417</v>
      </c>
      <c r="M12" s="8">
        <v>150767</v>
      </c>
      <c r="N12" s="8">
        <v>645750</v>
      </c>
      <c r="O12" s="8">
        <v>374269</v>
      </c>
      <c r="P12" s="8">
        <v>257303</v>
      </c>
      <c r="Q12" s="8">
        <v>234267</v>
      </c>
      <c r="R12" s="8">
        <v>865839</v>
      </c>
      <c r="S12" s="8"/>
      <c r="T12" s="8"/>
      <c r="U12" s="8"/>
      <c r="V12" s="8"/>
      <c r="W12" s="8">
        <v>2235372</v>
      </c>
      <c r="X12" s="8">
        <v>2999998</v>
      </c>
      <c r="Y12" s="8">
        <v>-764626</v>
      </c>
      <c r="Z12" s="2">
        <v>-25.49</v>
      </c>
      <c r="AA12" s="6">
        <v>2800000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12480555</v>
      </c>
      <c r="D15" s="6"/>
      <c r="E15" s="7">
        <v>14100600</v>
      </c>
      <c r="F15" s="8">
        <v>14255600</v>
      </c>
      <c r="G15" s="8">
        <v>880277</v>
      </c>
      <c r="H15" s="8">
        <v>863418</v>
      </c>
      <c r="I15" s="8">
        <v>986137</v>
      </c>
      <c r="J15" s="8">
        <v>2729832</v>
      </c>
      <c r="K15" s="8">
        <v>1208644</v>
      </c>
      <c r="L15" s="8">
        <v>998137</v>
      </c>
      <c r="M15" s="8">
        <v>909386</v>
      </c>
      <c r="N15" s="8">
        <v>3116167</v>
      </c>
      <c r="O15" s="8">
        <v>973606</v>
      </c>
      <c r="P15" s="8">
        <v>1115673</v>
      </c>
      <c r="Q15" s="8">
        <v>953682</v>
      </c>
      <c r="R15" s="8">
        <v>3042961</v>
      </c>
      <c r="S15" s="8"/>
      <c r="T15" s="8"/>
      <c r="U15" s="8"/>
      <c r="V15" s="8"/>
      <c r="W15" s="8">
        <v>8888960</v>
      </c>
      <c r="X15" s="8">
        <v>10614200</v>
      </c>
      <c r="Y15" s="8">
        <v>-1725240</v>
      </c>
      <c r="Z15" s="2">
        <v>-16.25</v>
      </c>
      <c r="AA15" s="6">
        <v>14255600</v>
      </c>
    </row>
    <row r="16" spans="1:27" ht="13.5">
      <c r="A16" s="23" t="s">
        <v>41</v>
      </c>
      <c r="B16" s="29"/>
      <c r="C16" s="6">
        <v>4119369</v>
      </c>
      <c r="D16" s="6"/>
      <c r="E16" s="7">
        <v>4245700</v>
      </c>
      <c r="F16" s="8">
        <v>4125700</v>
      </c>
      <c r="G16" s="8">
        <v>360000</v>
      </c>
      <c r="H16" s="8">
        <v>309546</v>
      </c>
      <c r="I16" s="8">
        <v>300335</v>
      </c>
      <c r="J16" s="8">
        <v>969881</v>
      </c>
      <c r="K16" s="8">
        <v>361957</v>
      </c>
      <c r="L16" s="8">
        <v>301908</v>
      </c>
      <c r="M16" s="8">
        <v>263199</v>
      </c>
      <c r="N16" s="8">
        <v>927064</v>
      </c>
      <c r="O16" s="8">
        <v>359188</v>
      </c>
      <c r="P16" s="8">
        <v>277858</v>
      </c>
      <c r="Q16" s="8">
        <v>308099</v>
      </c>
      <c r="R16" s="8">
        <v>945145</v>
      </c>
      <c r="S16" s="8"/>
      <c r="T16" s="8"/>
      <c r="U16" s="8"/>
      <c r="V16" s="8"/>
      <c r="W16" s="8">
        <v>2842090</v>
      </c>
      <c r="X16" s="8">
        <v>3154273</v>
      </c>
      <c r="Y16" s="8">
        <v>-312183</v>
      </c>
      <c r="Z16" s="2">
        <v>-9.9</v>
      </c>
      <c r="AA16" s="6">
        <v>4125700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82529372</v>
      </c>
      <c r="D18" s="6"/>
      <c r="E18" s="7">
        <v>77691999</v>
      </c>
      <c r="F18" s="8">
        <v>80691999</v>
      </c>
      <c r="G18" s="8">
        <v>19515001</v>
      </c>
      <c r="H18" s="8">
        <v>4904861</v>
      </c>
      <c r="I18" s="8">
        <v>-1483853</v>
      </c>
      <c r="J18" s="8">
        <v>22936009</v>
      </c>
      <c r="K18" s="8">
        <v>202008</v>
      </c>
      <c r="L18" s="8">
        <v>5810577</v>
      </c>
      <c r="M18" s="8">
        <v>13152013</v>
      </c>
      <c r="N18" s="8">
        <v>19164598</v>
      </c>
      <c r="O18" s="8">
        <v>975313</v>
      </c>
      <c r="P18" s="8">
        <v>7308611</v>
      </c>
      <c r="Q18" s="8">
        <v>12345317</v>
      </c>
      <c r="R18" s="8">
        <v>20629241</v>
      </c>
      <c r="S18" s="8"/>
      <c r="T18" s="8"/>
      <c r="U18" s="8"/>
      <c r="V18" s="8"/>
      <c r="W18" s="8">
        <v>62729848</v>
      </c>
      <c r="X18" s="8">
        <v>59019002</v>
      </c>
      <c r="Y18" s="8">
        <v>3710846</v>
      </c>
      <c r="Z18" s="2">
        <v>6.29</v>
      </c>
      <c r="AA18" s="6">
        <v>80691999</v>
      </c>
    </row>
    <row r="19" spans="1:27" ht="13.5">
      <c r="A19" s="23" t="s">
        <v>44</v>
      </c>
      <c r="B19" s="29"/>
      <c r="C19" s="6">
        <v>-11323380</v>
      </c>
      <c r="D19" s="6"/>
      <c r="E19" s="7">
        <v>-31158153</v>
      </c>
      <c r="F19" s="26">
        <v>-30512153</v>
      </c>
      <c r="G19" s="26">
        <v>-1393264</v>
      </c>
      <c r="H19" s="26">
        <v>-1300790</v>
      </c>
      <c r="I19" s="26">
        <v>-1349622</v>
      </c>
      <c r="J19" s="26">
        <v>-4043676</v>
      </c>
      <c r="K19" s="26">
        <v>-1344603</v>
      </c>
      <c r="L19" s="26">
        <v>-1374698</v>
      </c>
      <c r="M19" s="26">
        <v>-1351628</v>
      </c>
      <c r="N19" s="26">
        <v>-4070929</v>
      </c>
      <c r="O19" s="26">
        <v>-1056530</v>
      </c>
      <c r="P19" s="26">
        <v>-1363556</v>
      </c>
      <c r="Q19" s="26">
        <v>-1344221</v>
      </c>
      <c r="R19" s="26">
        <v>-3764307</v>
      </c>
      <c r="S19" s="26"/>
      <c r="T19" s="26"/>
      <c r="U19" s="26"/>
      <c r="V19" s="26"/>
      <c r="W19" s="26">
        <v>-11878912</v>
      </c>
      <c r="X19" s="26">
        <v>-23207120</v>
      </c>
      <c r="Y19" s="26">
        <v>11328208</v>
      </c>
      <c r="Z19" s="27">
        <v>-48.81</v>
      </c>
      <c r="AA19" s="28">
        <v>-30512153</v>
      </c>
    </row>
    <row r="20" spans="1:27" ht="13.5">
      <c r="A20" s="23" t="s">
        <v>45</v>
      </c>
      <c r="B20" s="29"/>
      <c r="C20" s="6">
        <v>7319915</v>
      </c>
      <c r="D20" s="6"/>
      <c r="E20" s="7">
        <v>170000</v>
      </c>
      <c r="F20" s="8">
        <v>170000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127502</v>
      </c>
      <c r="Y20" s="8">
        <v>-127502</v>
      </c>
      <c r="Z20" s="2">
        <v>-100</v>
      </c>
      <c r="AA20" s="6">
        <v>170000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329210862</v>
      </c>
      <c r="D21" s="33">
        <f t="shared" si="0"/>
        <v>0</v>
      </c>
      <c r="E21" s="34">
        <f t="shared" si="0"/>
        <v>340153600</v>
      </c>
      <c r="F21" s="35">
        <f t="shared" si="0"/>
        <v>338153618</v>
      </c>
      <c r="G21" s="35">
        <f t="shared" si="0"/>
        <v>56367219</v>
      </c>
      <c r="H21" s="35">
        <f t="shared" si="0"/>
        <v>24684246</v>
      </c>
      <c r="I21" s="35">
        <f t="shared" si="0"/>
        <v>16811252</v>
      </c>
      <c r="J21" s="35">
        <f t="shared" si="0"/>
        <v>97862717</v>
      </c>
      <c r="K21" s="35">
        <f t="shared" si="0"/>
        <v>20701333</v>
      </c>
      <c r="L21" s="35">
        <f t="shared" si="0"/>
        <v>23888203</v>
      </c>
      <c r="M21" s="35">
        <f t="shared" si="0"/>
        <v>30798221</v>
      </c>
      <c r="N21" s="35">
        <f t="shared" si="0"/>
        <v>75387757</v>
      </c>
      <c r="O21" s="35">
        <f t="shared" si="0"/>
        <v>22789216</v>
      </c>
      <c r="P21" s="35">
        <f t="shared" si="0"/>
        <v>23785675</v>
      </c>
      <c r="Q21" s="35">
        <f t="shared" si="0"/>
        <v>27981047</v>
      </c>
      <c r="R21" s="35">
        <f t="shared" si="0"/>
        <v>74555938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247806412</v>
      </c>
      <c r="X21" s="35">
        <f t="shared" si="0"/>
        <v>254615206</v>
      </c>
      <c r="Y21" s="35">
        <f t="shared" si="0"/>
        <v>-6808794</v>
      </c>
      <c r="Z21" s="36">
        <f>+IF(X21&lt;&gt;0,+(Y21/X21)*100,0)</f>
        <v>-2.674150576851251</v>
      </c>
      <c r="AA21" s="33">
        <f>SUM(AA5:AA20)</f>
        <v>338153618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114740524</v>
      </c>
      <c r="D24" s="6"/>
      <c r="E24" s="7">
        <v>129282203</v>
      </c>
      <c r="F24" s="8">
        <v>122785880</v>
      </c>
      <c r="G24" s="8">
        <v>9755751</v>
      </c>
      <c r="H24" s="8">
        <v>9800269</v>
      </c>
      <c r="I24" s="8">
        <v>9477676</v>
      </c>
      <c r="J24" s="8">
        <v>29033696</v>
      </c>
      <c r="K24" s="8">
        <v>10059074</v>
      </c>
      <c r="L24" s="8">
        <v>9515265</v>
      </c>
      <c r="M24" s="8">
        <v>265204</v>
      </c>
      <c r="N24" s="8">
        <v>19839543</v>
      </c>
      <c r="O24" s="8">
        <v>18968711</v>
      </c>
      <c r="P24" s="8">
        <v>9844525</v>
      </c>
      <c r="Q24" s="8">
        <v>9579739</v>
      </c>
      <c r="R24" s="8">
        <v>38392975</v>
      </c>
      <c r="S24" s="8"/>
      <c r="T24" s="8"/>
      <c r="U24" s="8"/>
      <c r="V24" s="8"/>
      <c r="W24" s="8">
        <v>87266214</v>
      </c>
      <c r="X24" s="8">
        <v>95227428</v>
      </c>
      <c r="Y24" s="8">
        <v>-7961214</v>
      </c>
      <c r="Z24" s="2">
        <v>-8.36</v>
      </c>
      <c r="AA24" s="6">
        <v>122785880</v>
      </c>
    </row>
    <row r="25" spans="1:27" ht="13.5">
      <c r="A25" s="25" t="s">
        <v>49</v>
      </c>
      <c r="B25" s="24"/>
      <c r="C25" s="6">
        <v>4104788</v>
      </c>
      <c r="D25" s="6"/>
      <c r="E25" s="7">
        <v>4757148</v>
      </c>
      <c r="F25" s="8">
        <v>4757148</v>
      </c>
      <c r="G25" s="8">
        <v>374201</v>
      </c>
      <c r="H25" s="8">
        <v>363010</v>
      </c>
      <c r="I25" s="8">
        <v>363010</v>
      </c>
      <c r="J25" s="8">
        <v>1100221</v>
      </c>
      <c r="K25" s="8">
        <v>363010</v>
      </c>
      <c r="L25" s="8">
        <v>363010</v>
      </c>
      <c r="M25" s="8"/>
      <c r="N25" s="8">
        <v>726020</v>
      </c>
      <c r="O25" s="8">
        <v>726020</v>
      </c>
      <c r="P25" s="8">
        <v>363010</v>
      </c>
      <c r="Q25" s="8">
        <v>363010</v>
      </c>
      <c r="R25" s="8">
        <v>1452040</v>
      </c>
      <c r="S25" s="8"/>
      <c r="T25" s="8"/>
      <c r="U25" s="8"/>
      <c r="V25" s="8"/>
      <c r="W25" s="8">
        <v>3278281</v>
      </c>
      <c r="X25" s="8">
        <v>3567869</v>
      </c>
      <c r="Y25" s="8">
        <v>-289588</v>
      </c>
      <c r="Z25" s="2">
        <v>-8.12</v>
      </c>
      <c r="AA25" s="6">
        <v>4757148</v>
      </c>
    </row>
    <row r="26" spans="1:27" ht="13.5">
      <c r="A26" s="25" t="s">
        <v>50</v>
      </c>
      <c r="B26" s="24"/>
      <c r="C26" s="6">
        <v>15644608</v>
      </c>
      <c r="D26" s="6"/>
      <c r="E26" s="7">
        <v>7726668</v>
      </c>
      <c r="F26" s="8">
        <v>7776668</v>
      </c>
      <c r="G26" s="8">
        <v>126872</v>
      </c>
      <c r="H26" s="8">
        <v>223682</v>
      </c>
      <c r="I26" s="8"/>
      <c r="J26" s="8">
        <v>350554</v>
      </c>
      <c r="K26" s="8">
        <v>175489</v>
      </c>
      <c r="L26" s="8">
        <v>29491</v>
      </c>
      <c r="M26" s="8"/>
      <c r="N26" s="8">
        <v>204980</v>
      </c>
      <c r="O26" s="8">
        <v>105207</v>
      </c>
      <c r="P26" s="8">
        <v>63652</v>
      </c>
      <c r="Q26" s="8">
        <v>118365</v>
      </c>
      <c r="R26" s="8">
        <v>287224</v>
      </c>
      <c r="S26" s="8"/>
      <c r="T26" s="8"/>
      <c r="U26" s="8"/>
      <c r="V26" s="8"/>
      <c r="W26" s="8">
        <v>842758</v>
      </c>
      <c r="X26" s="8">
        <v>5807501</v>
      </c>
      <c r="Y26" s="8">
        <v>-4964743</v>
      </c>
      <c r="Z26" s="2">
        <v>-85.49</v>
      </c>
      <c r="AA26" s="6">
        <v>7776668</v>
      </c>
    </row>
    <row r="27" spans="1:27" ht="13.5">
      <c r="A27" s="25" t="s">
        <v>51</v>
      </c>
      <c r="B27" s="24"/>
      <c r="C27" s="6">
        <v>13197986</v>
      </c>
      <c r="D27" s="6"/>
      <c r="E27" s="7">
        <v>11216793</v>
      </c>
      <c r="F27" s="8">
        <v>10993793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8356836</v>
      </c>
      <c r="Y27" s="8">
        <v>-8356836</v>
      </c>
      <c r="Z27" s="2">
        <v>-100</v>
      </c>
      <c r="AA27" s="6">
        <v>10993793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>
        <v>89415159</v>
      </c>
      <c r="D29" s="6"/>
      <c r="E29" s="7">
        <v>106045941</v>
      </c>
      <c r="F29" s="8">
        <v>104045941</v>
      </c>
      <c r="G29" s="8"/>
      <c r="H29" s="8">
        <v>14377066</v>
      </c>
      <c r="I29" s="8">
        <v>12618972</v>
      </c>
      <c r="J29" s="8">
        <v>26996038</v>
      </c>
      <c r="K29" s="8">
        <v>7290387</v>
      </c>
      <c r="L29" s="8">
        <v>7349032</v>
      </c>
      <c r="M29" s="8">
        <v>6888085</v>
      </c>
      <c r="N29" s="8">
        <v>21527504</v>
      </c>
      <c r="O29" s="8">
        <v>6825073</v>
      </c>
      <c r="P29" s="8">
        <v>6803844</v>
      </c>
      <c r="Q29" s="8">
        <v>6324708</v>
      </c>
      <c r="R29" s="8">
        <v>19953625</v>
      </c>
      <c r="S29" s="8"/>
      <c r="T29" s="8"/>
      <c r="U29" s="8"/>
      <c r="V29" s="8"/>
      <c r="W29" s="8">
        <v>68477167</v>
      </c>
      <c r="X29" s="8">
        <v>79034458</v>
      </c>
      <c r="Y29" s="8">
        <v>-10557291</v>
      </c>
      <c r="Z29" s="2">
        <v>-13.36</v>
      </c>
      <c r="AA29" s="6">
        <v>104045941</v>
      </c>
    </row>
    <row r="30" spans="1:27" ht="13.5">
      <c r="A30" s="25" t="s">
        <v>54</v>
      </c>
      <c r="B30" s="24"/>
      <c r="C30" s="6">
        <v>2991442</v>
      </c>
      <c r="D30" s="6"/>
      <c r="E30" s="7">
        <v>2558800</v>
      </c>
      <c r="F30" s="8">
        <v>2209080</v>
      </c>
      <c r="G30" s="8">
        <v>393747</v>
      </c>
      <c r="H30" s="8">
        <v>340308</v>
      </c>
      <c r="I30" s="8">
        <v>117029</v>
      </c>
      <c r="J30" s="8">
        <v>851084</v>
      </c>
      <c r="K30" s="8">
        <v>105907</v>
      </c>
      <c r="L30" s="8">
        <v>193574</v>
      </c>
      <c r="M30" s="8">
        <v>137054</v>
      </c>
      <c r="N30" s="8">
        <v>436535</v>
      </c>
      <c r="O30" s="8">
        <v>71258</v>
      </c>
      <c r="P30" s="8">
        <v>46989</v>
      </c>
      <c r="Q30" s="8">
        <v>98228</v>
      </c>
      <c r="R30" s="8">
        <v>216475</v>
      </c>
      <c r="S30" s="8"/>
      <c r="T30" s="8"/>
      <c r="U30" s="8"/>
      <c r="V30" s="8"/>
      <c r="W30" s="8">
        <v>1504094</v>
      </c>
      <c r="X30" s="8">
        <v>1831667</v>
      </c>
      <c r="Y30" s="8">
        <v>-327573</v>
      </c>
      <c r="Z30" s="2">
        <v>-17.88</v>
      </c>
      <c r="AA30" s="6">
        <v>2209080</v>
      </c>
    </row>
    <row r="31" spans="1:27" ht="13.5">
      <c r="A31" s="25" t="s">
        <v>55</v>
      </c>
      <c r="B31" s="24"/>
      <c r="C31" s="6">
        <v>50713869</v>
      </c>
      <c r="D31" s="6"/>
      <c r="E31" s="7">
        <v>45841110</v>
      </c>
      <c r="F31" s="8">
        <v>51577493</v>
      </c>
      <c r="G31" s="8">
        <v>2054857</v>
      </c>
      <c r="H31" s="8">
        <v>1087835</v>
      </c>
      <c r="I31" s="8">
        <v>3741904</v>
      </c>
      <c r="J31" s="8">
        <v>6884596</v>
      </c>
      <c r="K31" s="8">
        <v>4920780</v>
      </c>
      <c r="L31" s="8">
        <v>5701845</v>
      </c>
      <c r="M31" s="8">
        <v>2780931</v>
      </c>
      <c r="N31" s="8">
        <v>13403556</v>
      </c>
      <c r="O31" s="8">
        <v>2716929</v>
      </c>
      <c r="P31" s="8">
        <v>1569879</v>
      </c>
      <c r="Q31" s="8">
        <v>2718134</v>
      </c>
      <c r="R31" s="8">
        <v>7004942</v>
      </c>
      <c r="S31" s="8"/>
      <c r="T31" s="8"/>
      <c r="U31" s="8"/>
      <c r="V31" s="8"/>
      <c r="W31" s="8">
        <v>27293094</v>
      </c>
      <c r="X31" s="8">
        <v>35819177</v>
      </c>
      <c r="Y31" s="8">
        <v>-8526083</v>
      </c>
      <c r="Z31" s="2">
        <v>-23.8</v>
      </c>
      <c r="AA31" s="6">
        <v>51577493</v>
      </c>
    </row>
    <row r="32" spans="1:27" ht="13.5">
      <c r="A32" s="25" t="s">
        <v>43</v>
      </c>
      <c r="B32" s="24"/>
      <c r="C32" s="6">
        <v>2719014</v>
      </c>
      <c r="D32" s="6"/>
      <c r="E32" s="7">
        <v>3612000</v>
      </c>
      <c r="F32" s="8">
        <v>3462000</v>
      </c>
      <c r="G32" s="8">
        <v>104941</v>
      </c>
      <c r="H32" s="8">
        <v>601794</v>
      </c>
      <c r="I32" s="8">
        <v>104375</v>
      </c>
      <c r="J32" s="8">
        <v>811110</v>
      </c>
      <c r="K32" s="8">
        <v>126553</v>
      </c>
      <c r="L32" s="8">
        <v>166199</v>
      </c>
      <c r="M32" s="8">
        <v>180943</v>
      </c>
      <c r="N32" s="8">
        <v>473695</v>
      </c>
      <c r="O32" s="8">
        <v>882405</v>
      </c>
      <c r="P32" s="8">
        <v>363413</v>
      </c>
      <c r="Q32" s="8">
        <v>454871</v>
      </c>
      <c r="R32" s="8">
        <v>1700689</v>
      </c>
      <c r="S32" s="8"/>
      <c r="T32" s="8"/>
      <c r="U32" s="8"/>
      <c r="V32" s="8"/>
      <c r="W32" s="8">
        <v>2985494</v>
      </c>
      <c r="X32" s="8">
        <v>2671500</v>
      </c>
      <c r="Y32" s="8">
        <v>313994</v>
      </c>
      <c r="Z32" s="2">
        <v>11.75</v>
      </c>
      <c r="AA32" s="6">
        <v>3462000</v>
      </c>
    </row>
    <row r="33" spans="1:27" ht="13.5">
      <c r="A33" s="25" t="s">
        <v>56</v>
      </c>
      <c r="B33" s="24"/>
      <c r="C33" s="6">
        <v>20518874</v>
      </c>
      <c r="D33" s="6"/>
      <c r="E33" s="7">
        <v>22594456</v>
      </c>
      <c r="F33" s="8">
        <v>24524083</v>
      </c>
      <c r="G33" s="8">
        <v>3216900</v>
      </c>
      <c r="H33" s="8">
        <v>1226429</v>
      </c>
      <c r="I33" s="8">
        <v>1072185</v>
      </c>
      <c r="J33" s="8">
        <v>5515514</v>
      </c>
      <c r="K33" s="8">
        <v>2195878</v>
      </c>
      <c r="L33" s="8">
        <v>1829186</v>
      </c>
      <c r="M33" s="8">
        <v>1395065</v>
      </c>
      <c r="N33" s="8">
        <v>5420129</v>
      </c>
      <c r="O33" s="8">
        <v>2192550</v>
      </c>
      <c r="P33" s="8">
        <v>1354183</v>
      </c>
      <c r="Q33" s="8">
        <v>1903768</v>
      </c>
      <c r="R33" s="8">
        <v>5450501</v>
      </c>
      <c r="S33" s="8"/>
      <c r="T33" s="8"/>
      <c r="U33" s="8"/>
      <c r="V33" s="8"/>
      <c r="W33" s="8">
        <v>16386144</v>
      </c>
      <c r="X33" s="8">
        <v>17534252</v>
      </c>
      <c r="Y33" s="8">
        <v>-1148108</v>
      </c>
      <c r="Z33" s="2">
        <v>-6.55</v>
      </c>
      <c r="AA33" s="6">
        <v>24524083</v>
      </c>
    </row>
    <row r="34" spans="1:27" ht="13.5">
      <c r="A34" s="23" t="s">
        <v>57</v>
      </c>
      <c r="B34" s="29"/>
      <c r="C34" s="6">
        <v>99063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314145327</v>
      </c>
      <c r="D35" s="33">
        <f>SUM(D24:D34)</f>
        <v>0</v>
      </c>
      <c r="E35" s="34">
        <f t="shared" si="1"/>
        <v>333635119</v>
      </c>
      <c r="F35" s="35">
        <f t="shared" si="1"/>
        <v>332132086</v>
      </c>
      <c r="G35" s="35">
        <f t="shared" si="1"/>
        <v>16027269</v>
      </c>
      <c r="H35" s="35">
        <f t="shared" si="1"/>
        <v>28020393</v>
      </c>
      <c r="I35" s="35">
        <f t="shared" si="1"/>
        <v>27495151</v>
      </c>
      <c r="J35" s="35">
        <f t="shared" si="1"/>
        <v>71542813</v>
      </c>
      <c r="K35" s="35">
        <f t="shared" si="1"/>
        <v>25237078</v>
      </c>
      <c r="L35" s="35">
        <f t="shared" si="1"/>
        <v>25147602</v>
      </c>
      <c r="M35" s="35">
        <f t="shared" si="1"/>
        <v>11647282</v>
      </c>
      <c r="N35" s="35">
        <f t="shared" si="1"/>
        <v>62031962</v>
      </c>
      <c r="O35" s="35">
        <f t="shared" si="1"/>
        <v>32488153</v>
      </c>
      <c r="P35" s="35">
        <f t="shared" si="1"/>
        <v>20409495</v>
      </c>
      <c r="Q35" s="35">
        <f t="shared" si="1"/>
        <v>21560823</v>
      </c>
      <c r="R35" s="35">
        <f t="shared" si="1"/>
        <v>74458471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208033246</v>
      </c>
      <c r="X35" s="35">
        <f t="shared" si="1"/>
        <v>249850688</v>
      </c>
      <c r="Y35" s="35">
        <f t="shared" si="1"/>
        <v>-41817442</v>
      </c>
      <c r="Z35" s="36">
        <f>+IF(X35&lt;&gt;0,+(Y35/X35)*100,0)</f>
        <v>-16.736972923604675</v>
      </c>
      <c r="AA35" s="33">
        <f>SUM(AA24:AA34)</f>
        <v>332132086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15065535</v>
      </c>
      <c r="D37" s="46">
        <f>+D21-D35</f>
        <v>0</v>
      </c>
      <c r="E37" s="47">
        <f t="shared" si="2"/>
        <v>6518481</v>
      </c>
      <c r="F37" s="48">
        <f t="shared" si="2"/>
        <v>6021532</v>
      </c>
      <c r="G37" s="48">
        <f t="shared" si="2"/>
        <v>40339950</v>
      </c>
      <c r="H37" s="48">
        <f t="shared" si="2"/>
        <v>-3336147</v>
      </c>
      <c r="I37" s="48">
        <f t="shared" si="2"/>
        <v>-10683899</v>
      </c>
      <c r="J37" s="48">
        <f t="shared" si="2"/>
        <v>26319904</v>
      </c>
      <c r="K37" s="48">
        <f t="shared" si="2"/>
        <v>-4535745</v>
      </c>
      <c r="L37" s="48">
        <f t="shared" si="2"/>
        <v>-1259399</v>
      </c>
      <c r="M37" s="48">
        <f t="shared" si="2"/>
        <v>19150939</v>
      </c>
      <c r="N37" s="48">
        <f t="shared" si="2"/>
        <v>13355795</v>
      </c>
      <c r="O37" s="48">
        <f t="shared" si="2"/>
        <v>-9698937</v>
      </c>
      <c r="P37" s="48">
        <f t="shared" si="2"/>
        <v>3376180</v>
      </c>
      <c r="Q37" s="48">
        <f t="shared" si="2"/>
        <v>6420224</v>
      </c>
      <c r="R37" s="48">
        <f t="shared" si="2"/>
        <v>97467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39773166</v>
      </c>
      <c r="X37" s="48">
        <f>IF(F21=F35,0,X21-X35)</f>
        <v>4764518</v>
      </c>
      <c r="Y37" s="48">
        <f t="shared" si="2"/>
        <v>35008648</v>
      </c>
      <c r="Z37" s="49">
        <f>+IF(X37&lt;&gt;0,+(Y37/X37)*100,0)</f>
        <v>734.7783763226416</v>
      </c>
      <c r="AA37" s="46">
        <f>+AA21-AA35</f>
        <v>6021532</v>
      </c>
    </row>
    <row r="38" spans="1:27" ht="22.5" customHeight="1">
      <c r="A38" s="50" t="s">
        <v>60</v>
      </c>
      <c r="B38" s="29"/>
      <c r="C38" s="6">
        <v>535728</v>
      </c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15601263</v>
      </c>
      <c r="D41" s="56">
        <f>SUM(D37:D40)</f>
        <v>0</v>
      </c>
      <c r="E41" s="57">
        <f t="shared" si="3"/>
        <v>6518481</v>
      </c>
      <c r="F41" s="58">
        <f t="shared" si="3"/>
        <v>6021532</v>
      </c>
      <c r="G41" s="58">
        <f t="shared" si="3"/>
        <v>40339950</v>
      </c>
      <c r="H41" s="58">
        <f t="shared" si="3"/>
        <v>-3336147</v>
      </c>
      <c r="I41" s="58">
        <f t="shared" si="3"/>
        <v>-10683899</v>
      </c>
      <c r="J41" s="58">
        <f t="shared" si="3"/>
        <v>26319904</v>
      </c>
      <c r="K41" s="58">
        <f t="shared" si="3"/>
        <v>-4535745</v>
      </c>
      <c r="L41" s="58">
        <f t="shared" si="3"/>
        <v>-1259399</v>
      </c>
      <c r="M41" s="58">
        <f t="shared" si="3"/>
        <v>19150939</v>
      </c>
      <c r="N41" s="58">
        <f t="shared" si="3"/>
        <v>13355795</v>
      </c>
      <c r="O41" s="58">
        <f t="shared" si="3"/>
        <v>-9698937</v>
      </c>
      <c r="P41" s="58">
        <f t="shared" si="3"/>
        <v>3376180</v>
      </c>
      <c r="Q41" s="58">
        <f t="shared" si="3"/>
        <v>6420224</v>
      </c>
      <c r="R41" s="58">
        <f t="shared" si="3"/>
        <v>97467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39773166</v>
      </c>
      <c r="X41" s="58">
        <f t="shared" si="3"/>
        <v>4764518</v>
      </c>
      <c r="Y41" s="58">
        <f t="shared" si="3"/>
        <v>35008648</v>
      </c>
      <c r="Z41" s="59">
        <f>+IF(X41&lt;&gt;0,+(Y41/X41)*100,0)</f>
        <v>734.7783763226416</v>
      </c>
      <c r="AA41" s="56">
        <f>SUM(AA37:AA40)</f>
        <v>6021532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15601263</v>
      </c>
      <c r="D43" s="64">
        <f>+D41-D42</f>
        <v>0</v>
      </c>
      <c r="E43" s="65">
        <f t="shared" si="4"/>
        <v>6518481</v>
      </c>
      <c r="F43" s="66">
        <f t="shared" si="4"/>
        <v>6021532</v>
      </c>
      <c r="G43" s="66">
        <f t="shared" si="4"/>
        <v>40339950</v>
      </c>
      <c r="H43" s="66">
        <f t="shared" si="4"/>
        <v>-3336147</v>
      </c>
      <c r="I43" s="66">
        <f t="shared" si="4"/>
        <v>-10683899</v>
      </c>
      <c r="J43" s="66">
        <f t="shared" si="4"/>
        <v>26319904</v>
      </c>
      <c r="K43" s="66">
        <f t="shared" si="4"/>
        <v>-4535745</v>
      </c>
      <c r="L43" s="66">
        <f t="shared" si="4"/>
        <v>-1259399</v>
      </c>
      <c r="M43" s="66">
        <f t="shared" si="4"/>
        <v>19150939</v>
      </c>
      <c r="N43" s="66">
        <f t="shared" si="4"/>
        <v>13355795</v>
      </c>
      <c r="O43" s="66">
        <f t="shared" si="4"/>
        <v>-9698937</v>
      </c>
      <c r="P43" s="66">
        <f t="shared" si="4"/>
        <v>3376180</v>
      </c>
      <c r="Q43" s="66">
        <f t="shared" si="4"/>
        <v>6420224</v>
      </c>
      <c r="R43" s="66">
        <f t="shared" si="4"/>
        <v>97467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39773166</v>
      </c>
      <c r="X43" s="66">
        <f t="shared" si="4"/>
        <v>4764518</v>
      </c>
      <c r="Y43" s="66">
        <f t="shared" si="4"/>
        <v>35008648</v>
      </c>
      <c r="Z43" s="67">
        <f>+IF(X43&lt;&gt;0,+(Y43/X43)*100,0)</f>
        <v>734.7783763226416</v>
      </c>
      <c r="AA43" s="64">
        <f>+AA41-AA42</f>
        <v>6021532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15601263</v>
      </c>
      <c r="D45" s="56">
        <f>SUM(D43:D44)</f>
        <v>0</v>
      </c>
      <c r="E45" s="57">
        <f t="shared" si="5"/>
        <v>6518481</v>
      </c>
      <c r="F45" s="58">
        <f t="shared" si="5"/>
        <v>6021532</v>
      </c>
      <c r="G45" s="58">
        <f t="shared" si="5"/>
        <v>40339950</v>
      </c>
      <c r="H45" s="58">
        <f t="shared" si="5"/>
        <v>-3336147</v>
      </c>
      <c r="I45" s="58">
        <f t="shared" si="5"/>
        <v>-10683899</v>
      </c>
      <c r="J45" s="58">
        <f t="shared" si="5"/>
        <v>26319904</v>
      </c>
      <c r="K45" s="58">
        <f t="shared" si="5"/>
        <v>-4535745</v>
      </c>
      <c r="L45" s="58">
        <f t="shared" si="5"/>
        <v>-1259399</v>
      </c>
      <c r="M45" s="58">
        <f t="shared" si="5"/>
        <v>19150939</v>
      </c>
      <c r="N45" s="58">
        <f t="shared" si="5"/>
        <v>13355795</v>
      </c>
      <c r="O45" s="58">
        <f t="shared" si="5"/>
        <v>-9698937</v>
      </c>
      <c r="P45" s="58">
        <f t="shared" si="5"/>
        <v>3376180</v>
      </c>
      <c r="Q45" s="58">
        <f t="shared" si="5"/>
        <v>6420224</v>
      </c>
      <c r="R45" s="58">
        <f t="shared" si="5"/>
        <v>97467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39773166</v>
      </c>
      <c r="X45" s="58">
        <f t="shared" si="5"/>
        <v>4764518</v>
      </c>
      <c r="Y45" s="58">
        <f t="shared" si="5"/>
        <v>35008648</v>
      </c>
      <c r="Z45" s="59">
        <f>+IF(X45&lt;&gt;0,+(Y45/X45)*100,0)</f>
        <v>734.7783763226416</v>
      </c>
      <c r="AA45" s="56">
        <f>SUM(AA43:AA44)</f>
        <v>6021532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15601263</v>
      </c>
      <c r="D47" s="71">
        <f>SUM(D45:D46)</f>
        <v>0</v>
      </c>
      <c r="E47" s="72">
        <f t="shared" si="6"/>
        <v>6518481</v>
      </c>
      <c r="F47" s="73">
        <f t="shared" si="6"/>
        <v>6021532</v>
      </c>
      <c r="G47" s="73">
        <f t="shared" si="6"/>
        <v>40339950</v>
      </c>
      <c r="H47" s="74">
        <f t="shared" si="6"/>
        <v>-3336147</v>
      </c>
      <c r="I47" s="74">
        <f t="shared" si="6"/>
        <v>-10683899</v>
      </c>
      <c r="J47" s="74">
        <f t="shared" si="6"/>
        <v>26319904</v>
      </c>
      <c r="K47" s="74">
        <f t="shared" si="6"/>
        <v>-4535745</v>
      </c>
      <c r="L47" s="74">
        <f t="shared" si="6"/>
        <v>-1259399</v>
      </c>
      <c r="M47" s="73">
        <f t="shared" si="6"/>
        <v>19150939</v>
      </c>
      <c r="N47" s="73">
        <f t="shared" si="6"/>
        <v>13355795</v>
      </c>
      <c r="O47" s="74">
        <f t="shared" si="6"/>
        <v>-9698937</v>
      </c>
      <c r="P47" s="74">
        <f t="shared" si="6"/>
        <v>3376180</v>
      </c>
      <c r="Q47" s="74">
        <f t="shared" si="6"/>
        <v>6420224</v>
      </c>
      <c r="R47" s="74">
        <f t="shared" si="6"/>
        <v>97467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39773166</v>
      </c>
      <c r="X47" s="74">
        <f t="shared" si="6"/>
        <v>4764518</v>
      </c>
      <c r="Y47" s="74">
        <f t="shared" si="6"/>
        <v>35008648</v>
      </c>
      <c r="Z47" s="75">
        <f>+IF(X47&lt;&gt;0,+(Y47/X47)*100,0)</f>
        <v>734.7783763226416</v>
      </c>
      <c r="AA47" s="76">
        <f>SUM(AA45:AA46)</f>
        <v>6021532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36996355</v>
      </c>
      <c r="D5" s="6"/>
      <c r="E5" s="7">
        <v>35358540</v>
      </c>
      <c r="F5" s="8">
        <v>35358540</v>
      </c>
      <c r="G5" s="8">
        <v>4048083</v>
      </c>
      <c r="H5" s="8"/>
      <c r="I5" s="8"/>
      <c r="J5" s="8">
        <v>4048083</v>
      </c>
      <c r="K5" s="8"/>
      <c r="L5" s="8">
        <v>3835378</v>
      </c>
      <c r="M5" s="8">
        <v>7670753</v>
      </c>
      <c r="N5" s="8">
        <v>11506131</v>
      </c>
      <c r="O5" s="8">
        <v>7674551</v>
      </c>
      <c r="P5" s="8">
        <v>3868673</v>
      </c>
      <c r="Q5" s="8">
        <v>3835378</v>
      </c>
      <c r="R5" s="8">
        <v>15378602</v>
      </c>
      <c r="S5" s="8"/>
      <c r="T5" s="8"/>
      <c r="U5" s="8"/>
      <c r="V5" s="8"/>
      <c r="W5" s="8">
        <v>30932816</v>
      </c>
      <c r="X5" s="8">
        <v>26518914</v>
      </c>
      <c r="Y5" s="8">
        <v>4413902</v>
      </c>
      <c r="Z5" s="2">
        <v>16.64</v>
      </c>
      <c r="AA5" s="6">
        <v>35358540</v>
      </c>
    </row>
    <row r="6" spans="1:27" ht="13.5">
      <c r="A6" s="23" t="s">
        <v>32</v>
      </c>
      <c r="B6" s="24"/>
      <c r="C6" s="6">
        <v>13607692</v>
      </c>
      <c r="D6" s="6"/>
      <c r="E6" s="7">
        <v>12909521</v>
      </c>
      <c r="F6" s="8">
        <v>12909521</v>
      </c>
      <c r="G6" s="8">
        <v>857041</v>
      </c>
      <c r="H6" s="8"/>
      <c r="I6" s="8"/>
      <c r="J6" s="8">
        <v>857041</v>
      </c>
      <c r="K6" s="8"/>
      <c r="L6" s="8">
        <v>1262310</v>
      </c>
      <c r="M6" s="8">
        <v>1922584</v>
      </c>
      <c r="N6" s="8">
        <v>3184894</v>
      </c>
      <c r="O6" s="8">
        <v>2905542</v>
      </c>
      <c r="P6" s="8">
        <v>813392</v>
      </c>
      <c r="Q6" s="8">
        <v>988491</v>
      </c>
      <c r="R6" s="8">
        <v>4707425</v>
      </c>
      <c r="S6" s="8"/>
      <c r="T6" s="8"/>
      <c r="U6" s="8"/>
      <c r="V6" s="8"/>
      <c r="W6" s="8">
        <v>8749360</v>
      </c>
      <c r="X6" s="8">
        <v>9682154</v>
      </c>
      <c r="Y6" s="8">
        <v>-932794</v>
      </c>
      <c r="Z6" s="2">
        <v>-9.63</v>
      </c>
      <c r="AA6" s="6">
        <v>12909521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2350176</v>
      </c>
      <c r="D9" s="6"/>
      <c r="E9" s="7">
        <v>2286206</v>
      </c>
      <c r="F9" s="8">
        <v>2085721</v>
      </c>
      <c r="G9" s="8">
        <v>120605</v>
      </c>
      <c r="H9" s="8"/>
      <c r="I9" s="8"/>
      <c r="J9" s="8">
        <v>120605</v>
      </c>
      <c r="K9" s="8"/>
      <c r="L9" s="8">
        <v>120733</v>
      </c>
      <c r="M9" s="8">
        <v>272640</v>
      </c>
      <c r="N9" s="8">
        <v>393373</v>
      </c>
      <c r="O9" s="8">
        <v>271608</v>
      </c>
      <c r="P9" s="8">
        <v>135575</v>
      </c>
      <c r="Q9" s="8">
        <v>135763</v>
      </c>
      <c r="R9" s="8">
        <v>542946</v>
      </c>
      <c r="S9" s="8"/>
      <c r="T9" s="8"/>
      <c r="U9" s="8"/>
      <c r="V9" s="8"/>
      <c r="W9" s="8">
        <v>1056924</v>
      </c>
      <c r="X9" s="8">
        <v>1042861</v>
      </c>
      <c r="Y9" s="8">
        <v>14063</v>
      </c>
      <c r="Z9" s="2">
        <v>1.35</v>
      </c>
      <c r="AA9" s="6">
        <v>2085721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566912</v>
      </c>
      <c r="D11" s="6"/>
      <c r="E11" s="7">
        <v>559158</v>
      </c>
      <c r="F11" s="8">
        <v>559158</v>
      </c>
      <c r="G11" s="8">
        <v>29654</v>
      </c>
      <c r="H11" s="8"/>
      <c r="I11" s="8"/>
      <c r="J11" s="8">
        <v>29654</v>
      </c>
      <c r="K11" s="8"/>
      <c r="L11" s="8">
        <v>26654</v>
      </c>
      <c r="M11" s="8">
        <v>57952</v>
      </c>
      <c r="N11" s="8">
        <v>84606</v>
      </c>
      <c r="O11" s="8">
        <v>55109</v>
      </c>
      <c r="P11" s="8">
        <v>29654</v>
      </c>
      <c r="Q11" s="8">
        <v>36176</v>
      </c>
      <c r="R11" s="8">
        <v>120939</v>
      </c>
      <c r="S11" s="8"/>
      <c r="T11" s="8"/>
      <c r="U11" s="8"/>
      <c r="V11" s="8"/>
      <c r="W11" s="8">
        <v>235199</v>
      </c>
      <c r="X11" s="8">
        <v>419373</v>
      </c>
      <c r="Y11" s="8">
        <v>-184174</v>
      </c>
      <c r="Z11" s="2">
        <v>-43.92</v>
      </c>
      <c r="AA11" s="6">
        <v>559158</v>
      </c>
    </row>
    <row r="12" spans="1:27" ht="13.5">
      <c r="A12" s="25" t="s">
        <v>37</v>
      </c>
      <c r="B12" s="29"/>
      <c r="C12" s="6">
        <v>2108428</v>
      </c>
      <c r="D12" s="6"/>
      <c r="E12" s="7">
        <v>18567800</v>
      </c>
      <c r="F12" s="8">
        <v>20100000</v>
      </c>
      <c r="G12" s="8">
        <v>4926</v>
      </c>
      <c r="H12" s="8"/>
      <c r="I12" s="8"/>
      <c r="J12" s="8">
        <v>4926</v>
      </c>
      <c r="K12" s="8"/>
      <c r="L12" s="8">
        <v>147484</v>
      </c>
      <c r="M12" s="8">
        <v>10122</v>
      </c>
      <c r="N12" s="8">
        <v>157606</v>
      </c>
      <c r="O12" s="8">
        <v>7950326</v>
      </c>
      <c r="P12" s="8">
        <v>1728143</v>
      </c>
      <c r="Q12" s="8"/>
      <c r="R12" s="8">
        <v>9678469</v>
      </c>
      <c r="S12" s="8"/>
      <c r="T12" s="8"/>
      <c r="U12" s="8"/>
      <c r="V12" s="8"/>
      <c r="W12" s="8">
        <v>9841001</v>
      </c>
      <c r="X12" s="8">
        <v>11796324</v>
      </c>
      <c r="Y12" s="8">
        <v>-1955323</v>
      </c>
      <c r="Z12" s="2">
        <v>-16.58</v>
      </c>
      <c r="AA12" s="6">
        <v>20100000</v>
      </c>
    </row>
    <row r="13" spans="1:27" ht="13.5">
      <c r="A13" s="23" t="s">
        <v>38</v>
      </c>
      <c r="B13" s="29"/>
      <c r="C13" s="6">
        <v>279738</v>
      </c>
      <c r="D13" s="6"/>
      <c r="E13" s="7">
        <v>771407</v>
      </c>
      <c r="F13" s="8">
        <v>810084</v>
      </c>
      <c r="G13" s="8">
        <v>259727</v>
      </c>
      <c r="H13" s="8"/>
      <c r="I13" s="8"/>
      <c r="J13" s="8">
        <v>259727</v>
      </c>
      <c r="K13" s="8"/>
      <c r="L13" s="8">
        <v>319463</v>
      </c>
      <c r="M13" s="8">
        <v>643989</v>
      </c>
      <c r="N13" s="8">
        <v>963452</v>
      </c>
      <c r="O13" s="8">
        <v>733876</v>
      </c>
      <c r="P13" s="8"/>
      <c r="Q13" s="8"/>
      <c r="R13" s="8">
        <v>733876</v>
      </c>
      <c r="S13" s="8"/>
      <c r="T13" s="8"/>
      <c r="U13" s="8"/>
      <c r="V13" s="8"/>
      <c r="W13" s="8">
        <v>1957055</v>
      </c>
      <c r="X13" s="8">
        <v>405045</v>
      </c>
      <c r="Y13" s="8">
        <v>1552010</v>
      </c>
      <c r="Z13" s="2">
        <v>383.17</v>
      </c>
      <c r="AA13" s="6">
        <v>810084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750200</v>
      </c>
      <c r="D15" s="6"/>
      <c r="E15" s="7">
        <v>1926825</v>
      </c>
      <c r="F15" s="8">
        <v>3445239</v>
      </c>
      <c r="G15" s="8"/>
      <c r="H15" s="8"/>
      <c r="I15" s="8"/>
      <c r="J15" s="8"/>
      <c r="K15" s="8"/>
      <c r="L15" s="8"/>
      <c r="M15" s="8"/>
      <c r="N15" s="8"/>
      <c r="O15" s="8">
        <v>422150</v>
      </c>
      <c r="P15" s="8">
        <v>18050</v>
      </c>
      <c r="Q15" s="8">
        <v>12000</v>
      </c>
      <c r="R15" s="8">
        <v>452200</v>
      </c>
      <c r="S15" s="8"/>
      <c r="T15" s="8"/>
      <c r="U15" s="8"/>
      <c r="V15" s="8"/>
      <c r="W15" s="8">
        <v>452200</v>
      </c>
      <c r="X15" s="8">
        <v>1865058</v>
      </c>
      <c r="Y15" s="8">
        <v>-1412858</v>
      </c>
      <c r="Z15" s="2">
        <v>-75.75</v>
      </c>
      <c r="AA15" s="6">
        <v>3445239</v>
      </c>
    </row>
    <row r="16" spans="1:27" ht="13.5">
      <c r="A16" s="23" t="s">
        <v>41</v>
      </c>
      <c r="B16" s="29"/>
      <c r="C16" s="6">
        <v>887494</v>
      </c>
      <c r="D16" s="6"/>
      <c r="E16" s="7">
        <v>707996</v>
      </c>
      <c r="F16" s="8">
        <v>994056</v>
      </c>
      <c r="G16" s="8"/>
      <c r="H16" s="8"/>
      <c r="I16" s="8"/>
      <c r="J16" s="8"/>
      <c r="K16" s="8"/>
      <c r="L16" s="8">
        <v>5234</v>
      </c>
      <c r="M16" s="8"/>
      <c r="N16" s="8">
        <v>5234</v>
      </c>
      <c r="O16" s="8">
        <v>334326</v>
      </c>
      <c r="P16" s="8">
        <v>37503</v>
      </c>
      <c r="Q16" s="8">
        <v>34004</v>
      </c>
      <c r="R16" s="8">
        <v>405833</v>
      </c>
      <c r="S16" s="8"/>
      <c r="T16" s="8"/>
      <c r="U16" s="8"/>
      <c r="V16" s="8"/>
      <c r="W16" s="8">
        <v>411067</v>
      </c>
      <c r="X16" s="8">
        <v>790275</v>
      </c>
      <c r="Y16" s="8">
        <v>-379208</v>
      </c>
      <c r="Z16" s="2">
        <v>-47.98</v>
      </c>
      <c r="AA16" s="6">
        <v>994056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126101568</v>
      </c>
      <c r="D18" s="6"/>
      <c r="E18" s="7">
        <v>143768000</v>
      </c>
      <c r="F18" s="8">
        <v>145638937</v>
      </c>
      <c r="G18" s="8"/>
      <c r="H18" s="8"/>
      <c r="I18" s="8"/>
      <c r="J18" s="8"/>
      <c r="K18" s="8"/>
      <c r="L18" s="8"/>
      <c r="M18" s="8"/>
      <c r="N18" s="8"/>
      <c r="O18" s="8">
        <v>45776000</v>
      </c>
      <c r="P18" s="8"/>
      <c r="Q18" s="8"/>
      <c r="R18" s="8">
        <v>45776000</v>
      </c>
      <c r="S18" s="8"/>
      <c r="T18" s="8"/>
      <c r="U18" s="8"/>
      <c r="V18" s="8"/>
      <c r="W18" s="8">
        <v>45776000</v>
      </c>
      <c r="X18" s="8">
        <v>137996101</v>
      </c>
      <c r="Y18" s="8">
        <v>-92220101</v>
      </c>
      <c r="Z18" s="2">
        <v>-66.83</v>
      </c>
      <c r="AA18" s="6">
        <v>145638937</v>
      </c>
    </row>
    <row r="19" spans="1:27" ht="13.5">
      <c r="A19" s="23" t="s">
        <v>44</v>
      </c>
      <c r="B19" s="29"/>
      <c r="C19" s="6">
        <v>-346587</v>
      </c>
      <c r="D19" s="6"/>
      <c r="E19" s="7">
        <v>622066</v>
      </c>
      <c r="F19" s="26">
        <v>622066</v>
      </c>
      <c r="G19" s="26">
        <v>4665</v>
      </c>
      <c r="H19" s="26"/>
      <c r="I19" s="26"/>
      <c r="J19" s="26">
        <v>4665</v>
      </c>
      <c r="K19" s="26"/>
      <c r="L19" s="26">
        <v>4665</v>
      </c>
      <c r="M19" s="26">
        <v>25078</v>
      </c>
      <c r="N19" s="26">
        <v>29743</v>
      </c>
      <c r="O19" s="26">
        <v>81280</v>
      </c>
      <c r="P19" s="26">
        <v>198525</v>
      </c>
      <c r="Q19" s="26">
        <v>26414</v>
      </c>
      <c r="R19" s="26">
        <v>306219</v>
      </c>
      <c r="S19" s="26"/>
      <c r="T19" s="26"/>
      <c r="U19" s="26"/>
      <c r="V19" s="26"/>
      <c r="W19" s="26">
        <v>340627</v>
      </c>
      <c r="X19" s="26">
        <v>466567</v>
      </c>
      <c r="Y19" s="26">
        <v>-125940</v>
      </c>
      <c r="Z19" s="27">
        <v>-26.99</v>
      </c>
      <c r="AA19" s="28">
        <v>622066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183301976</v>
      </c>
      <c r="D21" s="33">
        <f t="shared" si="0"/>
        <v>0</v>
      </c>
      <c r="E21" s="34">
        <f t="shared" si="0"/>
        <v>217477519</v>
      </c>
      <c r="F21" s="35">
        <f t="shared" si="0"/>
        <v>222523322</v>
      </c>
      <c r="G21" s="35">
        <f t="shared" si="0"/>
        <v>5324701</v>
      </c>
      <c r="H21" s="35">
        <f t="shared" si="0"/>
        <v>0</v>
      </c>
      <c r="I21" s="35">
        <f t="shared" si="0"/>
        <v>0</v>
      </c>
      <c r="J21" s="35">
        <f t="shared" si="0"/>
        <v>5324701</v>
      </c>
      <c r="K21" s="35">
        <f t="shared" si="0"/>
        <v>0</v>
      </c>
      <c r="L21" s="35">
        <f t="shared" si="0"/>
        <v>5721921</v>
      </c>
      <c r="M21" s="35">
        <f t="shared" si="0"/>
        <v>10603118</v>
      </c>
      <c r="N21" s="35">
        <f t="shared" si="0"/>
        <v>16325039</v>
      </c>
      <c r="O21" s="35">
        <f t="shared" si="0"/>
        <v>66204768</v>
      </c>
      <c r="P21" s="35">
        <f t="shared" si="0"/>
        <v>6829515</v>
      </c>
      <c r="Q21" s="35">
        <f t="shared" si="0"/>
        <v>5068226</v>
      </c>
      <c r="R21" s="35">
        <f t="shared" si="0"/>
        <v>78102509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99752249</v>
      </c>
      <c r="X21" s="35">
        <f t="shared" si="0"/>
        <v>190982672</v>
      </c>
      <c r="Y21" s="35">
        <f t="shared" si="0"/>
        <v>-91230423</v>
      </c>
      <c r="Z21" s="36">
        <f>+IF(X21&lt;&gt;0,+(Y21/X21)*100,0)</f>
        <v>-47.76895309119981</v>
      </c>
      <c r="AA21" s="33">
        <f>SUM(AA5:AA20)</f>
        <v>222523322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59564211</v>
      </c>
      <c r="D24" s="6"/>
      <c r="E24" s="7">
        <v>95079966</v>
      </c>
      <c r="F24" s="8">
        <v>81249691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51481177</v>
      </c>
      <c r="Y24" s="8">
        <v>-51481177</v>
      </c>
      <c r="Z24" s="2">
        <v>-100</v>
      </c>
      <c r="AA24" s="6">
        <v>81249691</v>
      </c>
    </row>
    <row r="25" spans="1:27" ht="13.5">
      <c r="A25" s="25" t="s">
        <v>49</v>
      </c>
      <c r="B25" s="24"/>
      <c r="C25" s="6">
        <v>11170316</v>
      </c>
      <c r="D25" s="6"/>
      <c r="E25" s="7">
        <v>12306682</v>
      </c>
      <c r="F25" s="8">
        <v>12306682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9230020</v>
      </c>
      <c r="Y25" s="8">
        <v>-9230020</v>
      </c>
      <c r="Z25" s="2">
        <v>-100</v>
      </c>
      <c r="AA25" s="6">
        <v>12306682</v>
      </c>
    </row>
    <row r="26" spans="1:27" ht="13.5">
      <c r="A26" s="25" t="s">
        <v>50</v>
      </c>
      <c r="B26" s="24"/>
      <c r="C26" s="6"/>
      <c r="D26" s="6"/>
      <c r="E26" s="7">
        <v>2355111</v>
      </c>
      <c r="F26" s="8">
        <v>2355111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1766331</v>
      </c>
      <c r="Y26" s="8">
        <v>-1766331</v>
      </c>
      <c r="Z26" s="2">
        <v>-100</v>
      </c>
      <c r="AA26" s="6">
        <v>2355111</v>
      </c>
    </row>
    <row r="27" spans="1:27" ht="13.5">
      <c r="A27" s="25" t="s">
        <v>51</v>
      </c>
      <c r="B27" s="24"/>
      <c r="C27" s="6"/>
      <c r="D27" s="6"/>
      <c r="E27" s="7">
        <v>18827232</v>
      </c>
      <c r="F27" s="8">
        <v>18827232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14120424</v>
      </c>
      <c r="Y27" s="8">
        <v>-14120424</v>
      </c>
      <c r="Z27" s="2">
        <v>-100</v>
      </c>
      <c r="AA27" s="6">
        <v>18827232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>
        <v>17</v>
      </c>
      <c r="P28" s="8"/>
      <c r="Q28" s="8"/>
      <c r="R28" s="8">
        <v>17</v>
      </c>
      <c r="S28" s="8"/>
      <c r="T28" s="8"/>
      <c r="U28" s="8"/>
      <c r="V28" s="8"/>
      <c r="W28" s="8">
        <v>17</v>
      </c>
      <c r="X28" s="8"/>
      <c r="Y28" s="8">
        <v>17</v>
      </c>
      <c r="Z28" s="2"/>
      <c r="AA28" s="6"/>
    </row>
    <row r="29" spans="1:27" ht="13.5">
      <c r="A29" s="25" t="s">
        <v>53</v>
      </c>
      <c r="B29" s="24"/>
      <c r="C29" s="6">
        <v>2367646</v>
      </c>
      <c r="D29" s="6"/>
      <c r="E29" s="7">
        <v>20000000</v>
      </c>
      <c r="F29" s="8">
        <v>17391304</v>
      </c>
      <c r="G29" s="8">
        <v>4789428</v>
      </c>
      <c r="H29" s="8"/>
      <c r="I29" s="8"/>
      <c r="J29" s="8">
        <v>4789428</v>
      </c>
      <c r="K29" s="8">
        <v>2008474</v>
      </c>
      <c r="L29" s="8"/>
      <c r="M29" s="8">
        <v>1735205</v>
      </c>
      <c r="N29" s="8">
        <v>3743679</v>
      </c>
      <c r="O29" s="8">
        <v>3246762</v>
      </c>
      <c r="P29" s="8">
        <v>1625398</v>
      </c>
      <c r="Q29" s="8"/>
      <c r="R29" s="8">
        <v>4872160</v>
      </c>
      <c r="S29" s="8"/>
      <c r="T29" s="8"/>
      <c r="U29" s="8"/>
      <c r="V29" s="8"/>
      <c r="W29" s="8">
        <v>13405267</v>
      </c>
      <c r="X29" s="8">
        <v>12182782</v>
      </c>
      <c r="Y29" s="8">
        <v>1222485</v>
      </c>
      <c r="Z29" s="2">
        <v>10.03</v>
      </c>
      <c r="AA29" s="6">
        <v>17391304</v>
      </c>
    </row>
    <row r="30" spans="1:27" ht="13.5">
      <c r="A30" s="25" t="s">
        <v>54</v>
      </c>
      <c r="B30" s="24"/>
      <c r="C30" s="6">
        <v>16401759</v>
      </c>
      <c r="D30" s="6"/>
      <c r="E30" s="7">
        <v>12923470</v>
      </c>
      <c r="F30" s="8">
        <v>15404077</v>
      </c>
      <c r="G30" s="8">
        <v>2821861</v>
      </c>
      <c r="H30" s="8"/>
      <c r="I30" s="8"/>
      <c r="J30" s="8">
        <v>2821861</v>
      </c>
      <c r="K30" s="8"/>
      <c r="L30" s="8">
        <v>857352</v>
      </c>
      <c r="M30" s="8">
        <v>406897</v>
      </c>
      <c r="N30" s="8">
        <v>1264249</v>
      </c>
      <c r="O30" s="8">
        <v>874842</v>
      </c>
      <c r="P30" s="8">
        <v>264629</v>
      </c>
      <c r="Q30" s="8">
        <v>1859778</v>
      </c>
      <c r="R30" s="8">
        <v>2999249</v>
      </c>
      <c r="S30" s="8"/>
      <c r="T30" s="8"/>
      <c r="U30" s="8"/>
      <c r="V30" s="8"/>
      <c r="W30" s="8">
        <v>7085359</v>
      </c>
      <c r="X30" s="8">
        <v>9913075</v>
      </c>
      <c r="Y30" s="8">
        <v>-2827716</v>
      </c>
      <c r="Z30" s="2">
        <v>-28.53</v>
      </c>
      <c r="AA30" s="6">
        <v>15404077</v>
      </c>
    </row>
    <row r="31" spans="1:27" ht="13.5">
      <c r="A31" s="25" t="s">
        <v>55</v>
      </c>
      <c r="B31" s="24"/>
      <c r="C31" s="6">
        <v>17231868</v>
      </c>
      <c r="D31" s="6"/>
      <c r="E31" s="7">
        <v>25848192</v>
      </c>
      <c r="F31" s="8">
        <v>40233169</v>
      </c>
      <c r="G31" s="8">
        <v>739132</v>
      </c>
      <c r="H31" s="8"/>
      <c r="I31" s="8"/>
      <c r="J31" s="8">
        <v>739132</v>
      </c>
      <c r="K31" s="8">
        <v>1674081</v>
      </c>
      <c r="L31" s="8">
        <v>1018368</v>
      </c>
      <c r="M31" s="8">
        <v>1517399</v>
      </c>
      <c r="N31" s="8">
        <v>4209848</v>
      </c>
      <c r="O31" s="8">
        <v>283125</v>
      </c>
      <c r="P31" s="8">
        <v>2896812</v>
      </c>
      <c r="Q31" s="8">
        <v>7279344</v>
      </c>
      <c r="R31" s="8">
        <v>10459281</v>
      </c>
      <c r="S31" s="8"/>
      <c r="T31" s="8"/>
      <c r="U31" s="8"/>
      <c r="V31" s="8"/>
      <c r="W31" s="8">
        <v>15408261</v>
      </c>
      <c r="X31" s="8">
        <v>23584255</v>
      </c>
      <c r="Y31" s="8">
        <v>-8175994</v>
      </c>
      <c r="Z31" s="2">
        <v>-34.67</v>
      </c>
      <c r="AA31" s="6">
        <v>40233169</v>
      </c>
    </row>
    <row r="32" spans="1:27" ht="13.5">
      <c r="A32" s="25" t="s">
        <v>43</v>
      </c>
      <c r="B32" s="24"/>
      <c r="C32" s="6">
        <v>23090</v>
      </c>
      <c r="D32" s="6"/>
      <c r="E32" s="7">
        <v>5564500</v>
      </c>
      <c r="F32" s="8">
        <v>6815998</v>
      </c>
      <c r="G32" s="8">
        <v>47160</v>
      </c>
      <c r="H32" s="8"/>
      <c r="I32" s="8"/>
      <c r="J32" s="8">
        <v>47160</v>
      </c>
      <c r="K32" s="8"/>
      <c r="L32" s="8">
        <v>1332175</v>
      </c>
      <c r="M32" s="8">
        <v>29152</v>
      </c>
      <c r="N32" s="8">
        <v>1361327</v>
      </c>
      <c r="O32" s="8">
        <v>315977</v>
      </c>
      <c r="P32" s="8">
        <v>413496</v>
      </c>
      <c r="Q32" s="8">
        <v>2086514</v>
      </c>
      <c r="R32" s="8">
        <v>2815987</v>
      </c>
      <c r="S32" s="8"/>
      <c r="T32" s="8"/>
      <c r="U32" s="8"/>
      <c r="V32" s="8"/>
      <c r="W32" s="8">
        <v>4224474</v>
      </c>
      <c r="X32" s="8">
        <v>4204195</v>
      </c>
      <c r="Y32" s="8">
        <v>20279</v>
      </c>
      <c r="Z32" s="2">
        <v>0.48</v>
      </c>
      <c r="AA32" s="6">
        <v>6815998</v>
      </c>
    </row>
    <row r="33" spans="1:27" ht="13.5">
      <c r="A33" s="25" t="s">
        <v>56</v>
      </c>
      <c r="B33" s="24"/>
      <c r="C33" s="6">
        <v>14176015</v>
      </c>
      <c r="D33" s="6"/>
      <c r="E33" s="7">
        <v>30460518</v>
      </c>
      <c r="F33" s="8">
        <v>30308872</v>
      </c>
      <c r="G33" s="8">
        <v>2041385</v>
      </c>
      <c r="H33" s="8"/>
      <c r="I33" s="8"/>
      <c r="J33" s="8">
        <v>2041385</v>
      </c>
      <c r="K33" s="8">
        <v>381398</v>
      </c>
      <c r="L33" s="8">
        <v>1815417</v>
      </c>
      <c r="M33" s="8">
        <v>929795</v>
      </c>
      <c r="N33" s="8">
        <v>3126610</v>
      </c>
      <c r="O33" s="8">
        <v>2424271</v>
      </c>
      <c r="P33" s="8">
        <v>1854541</v>
      </c>
      <c r="Q33" s="8">
        <v>898074</v>
      </c>
      <c r="R33" s="8">
        <v>5176886</v>
      </c>
      <c r="S33" s="8"/>
      <c r="T33" s="8"/>
      <c r="U33" s="8"/>
      <c r="V33" s="8"/>
      <c r="W33" s="8">
        <v>10344881</v>
      </c>
      <c r="X33" s="8">
        <v>20537771</v>
      </c>
      <c r="Y33" s="8">
        <v>-10192890</v>
      </c>
      <c r="Z33" s="2">
        <v>-49.63</v>
      </c>
      <c r="AA33" s="6">
        <v>30308872</v>
      </c>
    </row>
    <row r="34" spans="1:27" ht="13.5">
      <c r="A34" s="23" t="s">
        <v>57</v>
      </c>
      <c r="B34" s="29"/>
      <c r="C34" s="6">
        <v>239085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121173990</v>
      </c>
      <c r="D35" s="33">
        <f>SUM(D24:D34)</f>
        <v>0</v>
      </c>
      <c r="E35" s="34">
        <f t="shared" si="1"/>
        <v>223365671</v>
      </c>
      <c r="F35" s="35">
        <f t="shared" si="1"/>
        <v>224892136</v>
      </c>
      <c r="G35" s="35">
        <f t="shared" si="1"/>
        <v>10438966</v>
      </c>
      <c r="H35" s="35">
        <f t="shared" si="1"/>
        <v>0</v>
      </c>
      <c r="I35" s="35">
        <f t="shared" si="1"/>
        <v>0</v>
      </c>
      <c r="J35" s="35">
        <f t="shared" si="1"/>
        <v>10438966</v>
      </c>
      <c r="K35" s="35">
        <f t="shared" si="1"/>
        <v>4063953</v>
      </c>
      <c r="L35" s="35">
        <f t="shared" si="1"/>
        <v>5023312</v>
      </c>
      <c r="M35" s="35">
        <f t="shared" si="1"/>
        <v>4618448</v>
      </c>
      <c r="N35" s="35">
        <f t="shared" si="1"/>
        <v>13705713</v>
      </c>
      <c r="O35" s="35">
        <f t="shared" si="1"/>
        <v>7144994</v>
      </c>
      <c r="P35" s="35">
        <f t="shared" si="1"/>
        <v>7054876</v>
      </c>
      <c r="Q35" s="35">
        <f t="shared" si="1"/>
        <v>12123710</v>
      </c>
      <c r="R35" s="35">
        <f t="shared" si="1"/>
        <v>26323580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50468259</v>
      </c>
      <c r="X35" s="35">
        <f t="shared" si="1"/>
        <v>147020030</v>
      </c>
      <c r="Y35" s="35">
        <f t="shared" si="1"/>
        <v>-96551771</v>
      </c>
      <c r="Z35" s="36">
        <f>+IF(X35&lt;&gt;0,+(Y35/X35)*100,0)</f>
        <v>-65.67252843030981</v>
      </c>
      <c r="AA35" s="33">
        <f>SUM(AA24:AA34)</f>
        <v>224892136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62127986</v>
      </c>
      <c r="D37" s="46">
        <f>+D21-D35</f>
        <v>0</v>
      </c>
      <c r="E37" s="47">
        <f t="shared" si="2"/>
        <v>-5888152</v>
      </c>
      <c r="F37" s="48">
        <f t="shared" si="2"/>
        <v>-2368814</v>
      </c>
      <c r="G37" s="48">
        <f t="shared" si="2"/>
        <v>-5114265</v>
      </c>
      <c r="H37" s="48">
        <f t="shared" si="2"/>
        <v>0</v>
      </c>
      <c r="I37" s="48">
        <f t="shared" si="2"/>
        <v>0</v>
      </c>
      <c r="J37" s="48">
        <f t="shared" si="2"/>
        <v>-5114265</v>
      </c>
      <c r="K37" s="48">
        <f t="shared" si="2"/>
        <v>-4063953</v>
      </c>
      <c r="L37" s="48">
        <f t="shared" si="2"/>
        <v>698609</v>
      </c>
      <c r="M37" s="48">
        <f t="shared" si="2"/>
        <v>5984670</v>
      </c>
      <c r="N37" s="48">
        <f t="shared" si="2"/>
        <v>2619326</v>
      </c>
      <c r="O37" s="48">
        <f t="shared" si="2"/>
        <v>59059774</v>
      </c>
      <c r="P37" s="48">
        <f t="shared" si="2"/>
        <v>-225361</v>
      </c>
      <c r="Q37" s="48">
        <f t="shared" si="2"/>
        <v>-7055484</v>
      </c>
      <c r="R37" s="48">
        <f t="shared" si="2"/>
        <v>51778929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49283990</v>
      </c>
      <c r="X37" s="48">
        <f>IF(F21=F35,0,X21-X35)</f>
        <v>43962642</v>
      </c>
      <c r="Y37" s="48">
        <f t="shared" si="2"/>
        <v>5321348</v>
      </c>
      <c r="Z37" s="49">
        <f>+IF(X37&lt;&gt;0,+(Y37/X37)*100,0)</f>
        <v>12.104249785533817</v>
      </c>
      <c r="AA37" s="46">
        <f>+AA21-AA35</f>
        <v>-2368814</v>
      </c>
    </row>
    <row r="38" spans="1:27" ht="22.5" customHeight="1">
      <c r="A38" s="50" t="s">
        <v>60</v>
      </c>
      <c r="B38" s="29"/>
      <c r="C38" s="6">
        <v>50114328</v>
      </c>
      <c r="D38" s="6"/>
      <c r="E38" s="7">
        <v>50698000</v>
      </c>
      <c r="F38" s="8">
        <v>50198001</v>
      </c>
      <c r="G38" s="8"/>
      <c r="H38" s="8"/>
      <c r="I38" s="8"/>
      <c r="J38" s="8"/>
      <c r="K38" s="8"/>
      <c r="L38" s="8"/>
      <c r="M38" s="8"/>
      <c r="N38" s="8"/>
      <c r="O38" s="8"/>
      <c r="P38" s="8">
        <v>5822754</v>
      </c>
      <c r="Q38" s="8"/>
      <c r="R38" s="8">
        <v>5822754</v>
      </c>
      <c r="S38" s="8"/>
      <c r="T38" s="8"/>
      <c r="U38" s="8"/>
      <c r="V38" s="8"/>
      <c r="W38" s="8">
        <v>5822754</v>
      </c>
      <c r="X38" s="8">
        <v>37648503</v>
      </c>
      <c r="Y38" s="8">
        <v>-31825749</v>
      </c>
      <c r="Z38" s="2">
        <v>-84.53</v>
      </c>
      <c r="AA38" s="6">
        <v>50198001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112242314</v>
      </c>
      <c r="D41" s="56">
        <f>SUM(D37:D40)</f>
        <v>0</v>
      </c>
      <c r="E41" s="57">
        <f t="shared" si="3"/>
        <v>44809848</v>
      </c>
      <c r="F41" s="58">
        <f t="shared" si="3"/>
        <v>47829187</v>
      </c>
      <c r="G41" s="58">
        <f t="shared" si="3"/>
        <v>-5114265</v>
      </c>
      <c r="H41" s="58">
        <f t="shared" si="3"/>
        <v>0</v>
      </c>
      <c r="I41" s="58">
        <f t="shared" si="3"/>
        <v>0</v>
      </c>
      <c r="J41" s="58">
        <f t="shared" si="3"/>
        <v>-5114265</v>
      </c>
      <c r="K41" s="58">
        <f t="shared" si="3"/>
        <v>-4063953</v>
      </c>
      <c r="L41" s="58">
        <f t="shared" si="3"/>
        <v>698609</v>
      </c>
      <c r="M41" s="58">
        <f t="shared" si="3"/>
        <v>5984670</v>
      </c>
      <c r="N41" s="58">
        <f t="shared" si="3"/>
        <v>2619326</v>
      </c>
      <c r="O41" s="58">
        <f t="shared" si="3"/>
        <v>59059774</v>
      </c>
      <c r="P41" s="58">
        <f t="shared" si="3"/>
        <v>5597393</v>
      </c>
      <c r="Q41" s="58">
        <f t="shared" si="3"/>
        <v>-7055484</v>
      </c>
      <c r="R41" s="58">
        <f t="shared" si="3"/>
        <v>57601683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55106744</v>
      </c>
      <c r="X41" s="58">
        <f t="shared" si="3"/>
        <v>81611145</v>
      </c>
      <c r="Y41" s="58">
        <f t="shared" si="3"/>
        <v>-26504401</v>
      </c>
      <c r="Z41" s="59">
        <f>+IF(X41&lt;&gt;0,+(Y41/X41)*100,0)</f>
        <v>-32.47644791651925</v>
      </c>
      <c r="AA41" s="56">
        <f>SUM(AA37:AA40)</f>
        <v>47829187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112242314</v>
      </c>
      <c r="D43" s="64">
        <f>+D41-D42</f>
        <v>0</v>
      </c>
      <c r="E43" s="65">
        <f t="shared" si="4"/>
        <v>44809848</v>
      </c>
      <c r="F43" s="66">
        <f t="shared" si="4"/>
        <v>47829187</v>
      </c>
      <c r="G43" s="66">
        <f t="shared" si="4"/>
        <v>-5114265</v>
      </c>
      <c r="H43" s="66">
        <f t="shared" si="4"/>
        <v>0</v>
      </c>
      <c r="I43" s="66">
        <f t="shared" si="4"/>
        <v>0</v>
      </c>
      <c r="J43" s="66">
        <f t="shared" si="4"/>
        <v>-5114265</v>
      </c>
      <c r="K43" s="66">
        <f t="shared" si="4"/>
        <v>-4063953</v>
      </c>
      <c r="L43" s="66">
        <f t="shared" si="4"/>
        <v>698609</v>
      </c>
      <c r="M43" s="66">
        <f t="shared" si="4"/>
        <v>5984670</v>
      </c>
      <c r="N43" s="66">
        <f t="shared" si="4"/>
        <v>2619326</v>
      </c>
      <c r="O43" s="66">
        <f t="shared" si="4"/>
        <v>59059774</v>
      </c>
      <c r="P43" s="66">
        <f t="shared" si="4"/>
        <v>5597393</v>
      </c>
      <c r="Q43" s="66">
        <f t="shared" si="4"/>
        <v>-7055484</v>
      </c>
      <c r="R43" s="66">
        <f t="shared" si="4"/>
        <v>57601683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55106744</v>
      </c>
      <c r="X43" s="66">
        <f t="shared" si="4"/>
        <v>81611145</v>
      </c>
      <c r="Y43" s="66">
        <f t="shared" si="4"/>
        <v>-26504401</v>
      </c>
      <c r="Z43" s="67">
        <f>+IF(X43&lt;&gt;0,+(Y43/X43)*100,0)</f>
        <v>-32.47644791651925</v>
      </c>
      <c r="AA43" s="64">
        <f>+AA41-AA42</f>
        <v>47829187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112242314</v>
      </c>
      <c r="D45" s="56">
        <f>SUM(D43:D44)</f>
        <v>0</v>
      </c>
      <c r="E45" s="57">
        <f t="shared" si="5"/>
        <v>44809848</v>
      </c>
      <c r="F45" s="58">
        <f t="shared" si="5"/>
        <v>47829187</v>
      </c>
      <c r="G45" s="58">
        <f t="shared" si="5"/>
        <v>-5114265</v>
      </c>
      <c r="H45" s="58">
        <f t="shared" si="5"/>
        <v>0</v>
      </c>
      <c r="I45" s="58">
        <f t="shared" si="5"/>
        <v>0</v>
      </c>
      <c r="J45" s="58">
        <f t="shared" si="5"/>
        <v>-5114265</v>
      </c>
      <c r="K45" s="58">
        <f t="shared" si="5"/>
        <v>-4063953</v>
      </c>
      <c r="L45" s="58">
        <f t="shared" si="5"/>
        <v>698609</v>
      </c>
      <c r="M45" s="58">
        <f t="shared" si="5"/>
        <v>5984670</v>
      </c>
      <c r="N45" s="58">
        <f t="shared" si="5"/>
        <v>2619326</v>
      </c>
      <c r="O45" s="58">
        <f t="shared" si="5"/>
        <v>59059774</v>
      </c>
      <c r="P45" s="58">
        <f t="shared" si="5"/>
        <v>5597393</v>
      </c>
      <c r="Q45" s="58">
        <f t="shared" si="5"/>
        <v>-7055484</v>
      </c>
      <c r="R45" s="58">
        <f t="shared" si="5"/>
        <v>57601683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55106744</v>
      </c>
      <c r="X45" s="58">
        <f t="shared" si="5"/>
        <v>81611145</v>
      </c>
      <c r="Y45" s="58">
        <f t="shared" si="5"/>
        <v>-26504401</v>
      </c>
      <c r="Z45" s="59">
        <f>+IF(X45&lt;&gt;0,+(Y45/X45)*100,0)</f>
        <v>-32.47644791651925</v>
      </c>
      <c r="AA45" s="56">
        <f>SUM(AA43:AA44)</f>
        <v>47829187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112242314</v>
      </c>
      <c r="D47" s="71">
        <f>SUM(D45:D46)</f>
        <v>0</v>
      </c>
      <c r="E47" s="72">
        <f t="shared" si="6"/>
        <v>44809848</v>
      </c>
      <c r="F47" s="73">
        <f t="shared" si="6"/>
        <v>47829187</v>
      </c>
      <c r="G47" s="73">
        <f t="shared" si="6"/>
        <v>-5114265</v>
      </c>
      <c r="H47" s="74">
        <f t="shared" si="6"/>
        <v>0</v>
      </c>
      <c r="I47" s="74">
        <f t="shared" si="6"/>
        <v>0</v>
      </c>
      <c r="J47" s="74">
        <f t="shared" si="6"/>
        <v>-5114265</v>
      </c>
      <c r="K47" s="74">
        <f t="shared" si="6"/>
        <v>-4063953</v>
      </c>
      <c r="L47" s="74">
        <f t="shared" si="6"/>
        <v>698609</v>
      </c>
      <c r="M47" s="73">
        <f t="shared" si="6"/>
        <v>5984670</v>
      </c>
      <c r="N47" s="73">
        <f t="shared" si="6"/>
        <v>2619326</v>
      </c>
      <c r="O47" s="74">
        <f t="shared" si="6"/>
        <v>59059774</v>
      </c>
      <c r="P47" s="74">
        <f t="shared" si="6"/>
        <v>5597393</v>
      </c>
      <c r="Q47" s="74">
        <f t="shared" si="6"/>
        <v>-7055484</v>
      </c>
      <c r="R47" s="74">
        <f t="shared" si="6"/>
        <v>57601683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55106744</v>
      </c>
      <c r="X47" s="74">
        <f t="shared" si="6"/>
        <v>81611145</v>
      </c>
      <c r="Y47" s="74">
        <f t="shared" si="6"/>
        <v>-26504401</v>
      </c>
      <c r="Z47" s="75">
        <f>+IF(X47&lt;&gt;0,+(Y47/X47)*100,0)</f>
        <v>-32.47644791651925</v>
      </c>
      <c r="AA47" s="76">
        <f>SUM(AA45:AA46)</f>
        <v>47829187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18476181</v>
      </c>
      <c r="D5" s="6"/>
      <c r="E5" s="7">
        <v>19364981</v>
      </c>
      <c r="F5" s="8">
        <v>18874000</v>
      </c>
      <c r="G5" s="8">
        <v>1414536</v>
      </c>
      <c r="H5" s="8">
        <v>1414536</v>
      </c>
      <c r="I5" s="8">
        <v>1414536</v>
      </c>
      <c r="J5" s="8">
        <v>4243608</v>
      </c>
      <c r="K5" s="8">
        <v>1424130</v>
      </c>
      <c r="L5" s="8">
        <v>1453690</v>
      </c>
      <c r="M5" s="8">
        <v>1360663</v>
      </c>
      <c r="N5" s="8">
        <v>4238483</v>
      </c>
      <c r="O5" s="8">
        <v>1360663</v>
      </c>
      <c r="P5" s="8">
        <v>1360663</v>
      </c>
      <c r="Q5" s="8">
        <v>1360663</v>
      </c>
      <c r="R5" s="8">
        <v>4081989</v>
      </c>
      <c r="S5" s="8"/>
      <c r="T5" s="8"/>
      <c r="U5" s="8"/>
      <c r="V5" s="8"/>
      <c r="W5" s="8">
        <v>12564080</v>
      </c>
      <c r="X5" s="8">
        <v>14327349</v>
      </c>
      <c r="Y5" s="8">
        <v>-1763269</v>
      </c>
      <c r="Z5" s="2">
        <v>-12.31</v>
      </c>
      <c r="AA5" s="6">
        <v>18874000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429367</v>
      </c>
      <c r="D9" s="6"/>
      <c r="E9" s="7">
        <v>500000</v>
      </c>
      <c r="F9" s="8">
        <v>383529</v>
      </c>
      <c r="G9" s="8">
        <v>31818</v>
      </c>
      <c r="H9" s="8">
        <v>31818</v>
      </c>
      <c r="I9" s="8">
        <v>31895</v>
      </c>
      <c r="J9" s="8">
        <v>95531</v>
      </c>
      <c r="K9" s="8">
        <v>31818</v>
      </c>
      <c r="L9" s="8">
        <v>31818</v>
      </c>
      <c r="M9" s="8">
        <v>31895</v>
      </c>
      <c r="N9" s="8">
        <v>95531</v>
      </c>
      <c r="O9" s="8">
        <v>32663</v>
      </c>
      <c r="P9" s="8">
        <v>32663</v>
      </c>
      <c r="Q9" s="8">
        <v>32663</v>
      </c>
      <c r="R9" s="8">
        <v>97989</v>
      </c>
      <c r="S9" s="8"/>
      <c r="T9" s="8"/>
      <c r="U9" s="8"/>
      <c r="V9" s="8"/>
      <c r="W9" s="8">
        <v>289051</v>
      </c>
      <c r="X9" s="8">
        <v>328415</v>
      </c>
      <c r="Y9" s="8">
        <v>-39364</v>
      </c>
      <c r="Z9" s="2">
        <v>-11.99</v>
      </c>
      <c r="AA9" s="6">
        <v>383529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915886</v>
      </c>
      <c r="D11" s="6"/>
      <c r="E11" s="7">
        <v>516855</v>
      </c>
      <c r="F11" s="8">
        <v>701315</v>
      </c>
      <c r="G11" s="8">
        <v>76611</v>
      </c>
      <c r="H11" s="8">
        <v>60472</v>
      </c>
      <c r="I11" s="8">
        <v>60726</v>
      </c>
      <c r="J11" s="8">
        <v>197809</v>
      </c>
      <c r="K11" s="8">
        <v>57611</v>
      </c>
      <c r="L11" s="8">
        <v>48409</v>
      </c>
      <c r="M11" s="8">
        <v>48359</v>
      </c>
      <c r="N11" s="8">
        <v>154379</v>
      </c>
      <c r="O11" s="8">
        <v>52405</v>
      </c>
      <c r="P11" s="8">
        <v>58609</v>
      </c>
      <c r="Q11" s="8">
        <v>53427</v>
      </c>
      <c r="R11" s="8">
        <v>164441</v>
      </c>
      <c r="S11" s="8"/>
      <c r="T11" s="8"/>
      <c r="U11" s="8"/>
      <c r="V11" s="8"/>
      <c r="W11" s="8">
        <v>516629</v>
      </c>
      <c r="X11" s="8">
        <v>461432</v>
      </c>
      <c r="Y11" s="8">
        <v>55197</v>
      </c>
      <c r="Z11" s="2">
        <v>11.96</v>
      </c>
      <c r="AA11" s="6">
        <v>701315</v>
      </c>
    </row>
    <row r="12" spans="1:27" ht="13.5">
      <c r="A12" s="25" t="s">
        <v>37</v>
      </c>
      <c r="B12" s="29"/>
      <c r="C12" s="6">
        <v>5609406</v>
      </c>
      <c r="D12" s="6"/>
      <c r="E12" s="7">
        <v>5396640</v>
      </c>
      <c r="F12" s="8">
        <v>6097000</v>
      </c>
      <c r="G12" s="8">
        <v>57797</v>
      </c>
      <c r="H12" s="8">
        <v>288426</v>
      </c>
      <c r="I12" s="8">
        <v>47335</v>
      </c>
      <c r="J12" s="8">
        <v>393558</v>
      </c>
      <c r="K12" s="8">
        <v>40147</v>
      </c>
      <c r="L12" s="8">
        <v>29197</v>
      </c>
      <c r="M12" s="8">
        <v>102138</v>
      </c>
      <c r="N12" s="8">
        <v>171482</v>
      </c>
      <c r="O12" s="8">
        <v>202967</v>
      </c>
      <c r="P12" s="8">
        <v>3149810</v>
      </c>
      <c r="Q12" s="8">
        <v>47119</v>
      </c>
      <c r="R12" s="8">
        <v>3399896</v>
      </c>
      <c r="S12" s="8"/>
      <c r="T12" s="8"/>
      <c r="U12" s="8"/>
      <c r="V12" s="8"/>
      <c r="W12" s="8">
        <v>3964936</v>
      </c>
      <c r="X12" s="8">
        <v>4327624</v>
      </c>
      <c r="Y12" s="8">
        <v>-362688</v>
      </c>
      <c r="Z12" s="2">
        <v>-8.38</v>
      </c>
      <c r="AA12" s="6">
        <v>6097000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112360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39323</v>
      </c>
      <c r="Y15" s="8">
        <v>-39323</v>
      </c>
      <c r="Z15" s="2">
        <v>-100</v>
      </c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160944990</v>
      </c>
      <c r="D18" s="6"/>
      <c r="E18" s="7">
        <v>193182000</v>
      </c>
      <c r="F18" s="8">
        <v>193032000</v>
      </c>
      <c r="G18" s="8">
        <v>68243000</v>
      </c>
      <c r="H18" s="8">
        <v>6291195</v>
      </c>
      <c r="I18" s="8">
        <v>1010058</v>
      </c>
      <c r="J18" s="8">
        <v>75544253</v>
      </c>
      <c r="K18" s="8">
        <v>1173077</v>
      </c>
      <c r="L18" s="8">
        <v>8099572</v>
      </c>
      <c r="M18" s="8">
        <v>54594000</v>
      </c>
      <c r="N18" s="8">
        <v>63866649</v>
      </c>
      <c r="O18" s="8">
        <v>5941029</v>
      </c>
      <c r="P18" s="8">
        <v>249619</v>
      </c>
      <c r="Q18" s="8">
        <v>41275182</v>
      </c>
      <c r="R18" s="8">
        <v>47465830</v>
      </c>
      <c r="S18" s="8"/>
      <c r="T18" s="8"/>
      <c r="U18" s="8"/>
      <c r="V18" s="8"/>
      <c r="W18" s="8">
        <v>186876732</v>
      </c>
      <c r="X18" s="8">
        <v>144826500</v>
      </c>
      <c r="Y18" s="8">
        <v>42050232</v>
      </c>
      <c r="Z18" s="2">
        <v>29.03</v>
      </c>
      <c r="AA18" s="6">
        <v>193032000</v>
      </c>
    </row>
    <row r="19" spans="1:27" ht="13.5">
      <c r="A19" s="23" t="s">
        <v>44</v>
      </c>
      <c r="B19" s="29"/>
      <c r="C19" s="6">
        <v>370915</v>
      </c>
      <c r="D19" s="6"/>
      <c r="E19" s="7">
        <v>588766</v>
      </c>
      <c r="F19" s="26">
        <v>717766</v>
      </c>
      <c r="G19" s="26">
        <v>3245</v>
      </c>
      <c r="H19" s="26">
        <v>37619</v>
      </c>
      <c r="I19" s="26">
        <v>12431</v>
      </c>
      <c r="J19" s="26">
        <v>53295</v>
      </c>
      <c r="K19" s="26">
        <v>29497</v>
      </c>
      <c r="L19" s="26">
        <v>36935</v>
      </c>
      <c r="M19" s="26">
        <v>24892</v>
      </c>
      <c r="N19" s="26">
        <v>91324</v>
      </c>
      <c r="O19" s="26">
        <v>28699</v>
      </c>
      <c r="P19" s="26">
        <v>4578</v>
      </c>
      <c r="Q19" s="26">
        <v>16519</v>
      </c>
      <c r="R19" s="26">
        <v>49796</v>
      </c>
      <c r="S19" s="26"/>
      <c r="T19" s="26"/>
      <c r="U19" s="26"/>
      <c r="V19" s="26"/>
      <c r="W19" s="26">
        <v>194415</v>
      </c>
      <c r="X19" s="26">
        <v>493176</v>
      </c>
      <c r="Y19" s="26">
        <v>-298761</v>
      </c>
      <c r="Z19" s="27">
        <v>-60.58</v>
      </c>
      <c r="AA19" s="28">
        <v>717766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186746745</v>
      </c>
      <c r="D21" s="33">
        <f t="shared" si="0"/>
        <v>0</v>
      </c>
      <c r="E21" s="34">
        <f t="shared" si="0"/>
        <v>219661602</v>
      </c>
      <c r="F21" s="35">
        <f t="shared" si="0"/>
        <v>219805610</v>
      </c>
      <c r="G21" s="35">
        <f t="shared" si="0"/>
        <v>69827007</v>
      </c>
      <c r="H21" s="35">
        <f t="shared" si="0"/>
        <v>8124066</v>
      </c>
      <c r="I21" s="35">
        <f t="shared" si="0"/>
        <v>2576981</v>
      </c>
      <c r="J21" s="35">
        <f t="shared" si="0"/>
        <v>80528054</v>
      </c>
      <c r="K21" s="35">
        <f t="shared" si="0"/>
        <v>2756280</v>
      </c>
      <c r="L21" s="35">
        <f t="shared" si="0"/>
        <v>9699621</v>
      </c>
      <c r="M21" s="35">
        <f t="shared" si="0"/>
        <v>56161947</v>
      </c>
      <c r="N21" s="35">
        <f t="shared" si="0"/>
        <v>68617848</v>
      </c>
      <c r="O21" s="35">
        <f t="shared" si="0"/>
        <v>7618426</v>
      </c>
      <c r="P21" s="35">
        <f t="shared" si="0"/>
        <v>4855942</v>
      </c>
      <c r="Q21" s="35">
        <f t="shared" si="0"/>
        <v>42785573</v>
      </c>
      <c r="R21" s="35">
        <f t="shared" si="0"/>
        <v>55259941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204405843</v>
      </c>
      <c r="X21" s="35">
        <f t="shared" si="0"/>
        <v>164803819</v>
      </c>
      <c r="Y21" s="35">
        <f t="shared" si="0"/>
        <v>39602024</v>
      </c>
      <c r="Z21" s="36">
        <f>+IF(X21&lt;&gt;0,+(Y21/X21)*100,0)</f>
        <v>24.029797513369516</v>
      </c>
      <c r="AA21" s="33">
        <f>SUM(AA5:AA20)</f>
        <v>219805610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57764141</v>
      </c>
      <c r="D24" s="6"/>
      <c r="E24" s="7">
        <v>61768597</v>
      </c>
      <c r="F24" s="8">
        <v>71226431</v>
      </c>
      <c r="G24" s="8">
        <v>272800</v>
      </c>
      <c r="H24" s="8">
        <v>277605</v>
      </c>
      <c r="I24" s="8">
        <v>15066063</v>
      </c>
      <c r="J24" s="8">
        <v>15616468</v>
      </c>
      <c r="K24" s="8">
        <v>5210159</v>
      </c>
      <c r="L24" s="8">
        <v>5264412</v>
      </c>
      <c r="M24" s="8">
        <v>343458</v>
      </c>
      <c r="N24" s="8">
        <v>10818029</v>
      </c>
      <c r="O24" s="8">
        <v>14937396</v>
      </c>
      <c r="P24" s="8">
        <v>5826615</v>
      </c>
      <c r="Q24" s="8">
        <v>5352895</v>
      </c>
      <c r="R24" s="8">
        <v>26116906</v>
      </c>
      <c r="S24" s="8"/>
      <c r="T24" s="8"/>
      <c r="U24" s="8"/>
      <c r="V24" s="8"/>
      <c r="W24" s="8">
        <v>52551403</v>
      </c>
      <c r="X24" s="8">
        <v>50213537</v>
      </c>
      <c r="Y24" s="8">
        <v>2337866</v>
      </c>
      <c r="Z24" s="2">
        <v>4.66</v>
      </c>
      <c r="AA24" s="6">
        <v>71226431</v>
      </c>
    </row>
    <row r="25" spans="1:27" ht="13.5">
      <c r="A25" s="25" t="s">
        <v>49</v>
      </c>
      <c r="B25" s="24"/>
      <c r="C25" s="6">
        <v>11843265</v>
      </c>
      <c r="D25" s="6"/>
      <c r="E25" s="7">
        <v>12071483</v>
      </c>
      <c r="F25" s="8">
        <v>12791659</v>
      </c>
      <c r="G25" s="8"/>
      <c r="H25" s="8"/>
      <c r="I25" s="8">
        <v>3005347</v>
      </c>
      <c r="J25" s="8">
        <v>3005347</v>
      </c>
      <c r="K25" s="8">
        <v>1021658</v>
      </c>
      <c r="L25" s="8">
        <v>935752</v>
      </c>
      <c r="M25" s="8"/>
      <c r="N25" s="8">
        <v>1957410</v>
      </c>
      <c r="O25" s="8">
        <v>1965966</v>
      </c>
      <c r="P25" s="8">
        <v>970377</v>
      </c>
      <c r="Q25" s="8">
        <v>994057</v>
      </c>
      <c r="R25" s="8">
        <v>3930400</v>
      </c>
      <c r="S25" s="8"/>
      <c r="T25" s="8"/>
      <c r="U25" s="8"/>
      <c r="V25" s="8"/>
      <c r="W25" s="8">
        <v>8893157</v>
      </c>
      <c r="X25" s="8">
        <v>9341694</v>
      </c>
      <c r="Y25" s="8">
        <v>-448537</v>
      </c>
      <c r="Z25" s="2">
        <v>-4.8</v>
      </c>
      <c r="AA25" s="6">
        <v>12791659</v>
      </c>
    </row>
    <row r="26" spans="1:27" ht="13.5">
      <c r="A26" s="25" t="s">
        <v>50</v>
      </c>
      <c r="B26" s="24"/>
      <c r="C26" s="6">
        <v>31366089</v>
      </c>
      <c r="D26" s="6"/>
      <c r="E26" s="7">
        <v>3000000</v>
      </c>
      <c r="F26" s="8">
        <v>3000000</v>
      </c>
      <c r="G26" s="8">
        <v>5364659</v>
      </c>
      <c r="H26" s="8"/>
      <c r="I26" s="8"/>
      <c r="J26" s="8">
        <v>5364659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5364659</v>
      </c>
      <c r="X26" s="8">
        <v>2250000</v>
      </c>
      <c r="Y26" s="8">
        <v>3114659</v>
      </c>
      <c r="Z26" s="2">
        <v>138.43</v>
      </c>
      <c r="AA26" s="6">
        <v>3000000</v>
      </c>
    </row>
    <row r="27" spans="1:27" ht="13.5">
      <c r="A27" s="25" t="s">
        <v>51</v>
      </c>
      <c r="B27" s="24"/>
      <c r="C27" s="6">
        <v>28219542</v>
      </c>
      <c r="D27" s="6"/>
      <c r="E27" s="7">
        <v>23015997</v>
      </c>
      <c r="F27" s="8">
        <v>23015997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17262000</v>
      </c>
      <c r="Y27" s="8">
        <v>-17262000</v>
      </c>
      <c r="Z27" s="2">
        <v>-100</v>
      </c>
      <c r="AA27" s="6">
        <v>23015997</v>
      </c>
    </row>
    <row r="28" spans="1:27" ht="13.5">
      <c r="A28" s="25" t="s">
        <v>52</v>
      </c>
      <c r="B28" s="24"/>
      <c r="C28" s="6"/>
      <c r="D28" s="6"/>
      <c r="E28" s="7">
        <v>500000</v>
      </c>
      <c r="F28" s="8">
        <v>500000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375003</v>
      </c>
      <c r="Y28" s="8">
        <v>-375003</v>
      </c>
      <c r="Z28" s="2">
        <v>-100</v>
      </c>
      <c r="AA28" s="6">
        <v>500000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7071062</v>
      </c>
      <c r="D30" s="6"/>
      <c r="E30" s="7">
        <v>17570986</v>
      </c>
      <c r="F30" s="8">
        <v>12622183</v>
      </c>
      <c r="G30" s="8">
        <v>372255</v>
      </c>
      <c r="H30" s="8">
        <v>448558</v>
      </c>
      <c r="I30" s="8">
        <v>598321</v>
      </c>
      <c r="J30" s="8">
        <v>1419134</v>
      </c>
      <c r="K30" s="8">
        <v>1026227</v>
      </c>
      <c r="L30" s="8">
        <v>611876</v>
      </c>
      <c r="M30" s="8">
        <v>797915</v>
      </c>
      <c r="N30" s="8">
        <v>2436018</v>
      </c>
      <c r="O30" s="8">
        <v>843033</v>
      </c>
      <c r="P30" s="8">
        <v>1257818</v>
      </c>
      <c r="Q30" s="8">
        <v>1683465</v>
      </c>
      <c r="R30" s="8">
        <v>3784316</v>
      </c>
      <c r="S30" s="8"/>
      <c r="T30" s="8"/>
      <c r="U30" s="8"/>
      <c r="V30" s="8"/>
      <c r="W30" s="8">
        <v>7639468</v>
      </c>
      <c r="X30" s="8">
        <v>10616682</v>
      </c>
      <c r="Y30" s="8">
        <v>-2977214</v>
      </c>
      <c r="Z30" s="2">
        <v>-28.04</v>
      </c>
      <c r="AA30" s="6">
        <v>12622183</v>
      </c>
    </row>
    <row r="31" spans="1:27" ht="13.5">
      <c r="A31" s="25" t="s">
        <v>55</v>
      </c>
      <c r="B31" s="24"/>
      <c r="C31" s="6">
        <v>34880551</v>
      </c>
      <c r="D31" s="6"/>
      <c r="E31" s="7">
        <v>57149276</v>
      </c>
      <c r="F31" s="8">
        <v>53573799</v>
      </c>
      <c r="G31" s="8">
        <v>1530235</v>
      </c>
      <c r="H31" s="8">
        <v>7996677</v>
      </c>
      <c r="I31" s="8">
        <v>2399002</v>
      </c>
      <c r="J31" s="8">
        <v>11925914</v>
      </c>
      <c r="K31" s="8">
        <v>3524176</v>
      </c>
      <c r="L31" s="8">
        <v>9526989</v>
      </c>
      <c r="M31" s="8">
        <v>8054467</v>
      </c>
      <c r="N31" s="8">
        <v>21105632</v>
      </c>
      <c r="O31" s="8">
        <v>2084891</v>
      </c>
      <c r="P31" s="8">
        <v>3357491</v>
      </c>
      <c r="Q31" s="8">
        <v>2712788</v>
      </c>
      <c r="R31" s="8">
        <v>8155170</v>
      </c>
      <c r="S31" s="8"/>
      <c r="T31" s="8"/>
      <c r="U31" s="8"/>
      <c r="V31" s="8"/>
      <c r="W31" s="8">
        <v>41186716</v>
      </c>
      <c r="X31" s="8">
        <v>41101779</v>
      </c>
      <c r="Y31" s="8">
        <v>84937</v>
      </c>
      <c r="Z31" s="2">
        <v>0.21</v>
      </c>
      <c r="AA31" s="6">
        <v>53573799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39988648</v>
      </c>
      <c r="D33" s="6"/>
      <c r="E33" s="7">
        <v>43007380</v>
      </c>
      <c r="F33" s="8">
        <v>41352091</v>
      </c>
      <c r="G33" s="8">
        <v>1099609</v>
      </c>
      <c r="H33" s="8">
        <v>3943099</v>
      </c>
      <c r="I33" s="8">
        <v>4395206</v>
      </c>
      <c r="J33" s="8">
        <v>9437914</v>
      </c>
      <c r="K33" s="8">
        <v>2407394</v>
      </c>
      <c r="L33" s="8">
        <v>2557428</v>
      </c>
      <c r="M33" s="8">
        <v>3168223</v>
      </c>
      <c r="N33" s="8">
        <v>8133045</v>
      </c>
      <c r="O33" s="8">
        <v>2765005</v>
      </c>
      <c r="P33" s="8">
        <v>2329263</v>
      </c>
      <c r="Q33" s="8">
        <v>2233024</v>
      </c>
      <c r="R33" s="8">
        <v>7327292</v>
      </c>
      <c r="S33" s="8"/>
      <c r="T33" s="8"/>
      <c r="U33" s="8"/>
      <c r="V33" s="8"/>
      <c r="W33" s="8">
        <v>24898251</v>
      </c>
      <c r="X33" s="8">
        <v>32660056</v>
      </c>
      <c r="Y33" s="8">
        <v>-7761805</v>
      </c>
      <c r="Z33" s="2">
        <v>-23.77</v>
      </c>
      <c r="AA33" s="6">
        <v>41352091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211133298</v>
      </c>
      <c r="D35" s="33">
        <f>SUM(D24:D34)</f>
        <v>0</v>
      </c>
      <c r="E35" s="34">
        <f t="shared" si="1"/>
        <v>218083719</v>
      </c>
      <c r="F35" s="35">
        <f t="shared" si="1"/>
        <v>218082160</v>
      </c>
      <c r="G35" s="35">
        <f t="shared" si="1"/>
        <v>8639558</v>
      </c>
      <c r="H35" s="35">
        <f t="shared" si="1"/>
        <v>12665939</v>
      </c>
      <c r="I35" s="35">
        <f t="shared" si="1"/>
        <v>25463939</v>
      </c>
      <c r="J35" s="35">
        <f t="shared" si="1"/>
        <v>46769436</v>
      </c>
      <c r="K35" s="35">
        <f t="shared" si="1"/>
        <v>13189614</v>
      </c>
      <c r="L35" s="35">
        <f t="shared" si="1"/>
        <v>18896457</v>
      </c>
      <c r="M35" s="35">
        <f t="shared" si="1"/>
        <v>12364063</v>
      </c>
      <c r="N35" s="35">
        <f t="shared" si="1"/>
        <v>44450134</v>
      </c>
      <c r="O35" s="35">
        <f t="shared" si="1"/>
        <v>22596291</v>
      </c>
      <c r="P35" s="35">
        <f t="shared" si="1"/>
        <v>13741564</v>
      </c>
      <c r="Q35" s="35">
        <f t="shared" si="1"/>
        <v>12976229</v>
      </c>
      <c r="R35" s="35">
        <f t="shared" si="1"/>
        <v>49314084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140533654</v>
      </c>
      <c r="X35" s="35">
        <f t="shared" si="1"/>
        <v>163820751</v>
      </c>
      <c r="Y35" s="35">
        <f t="shared" si="1"/>
        <v>-23287097</v>
      </c>
      <c r="Z35" s="36">
        <f>+IF(X35&lt;&gt;0,+(Y35/X35)*100,0)</f>
        <v>-14.214986110031932</v>
      </c>
      <c r="AA35" s="33">
        <f>SUM(AA24:AA34)</f>
        <v>218082160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-24386553</v>
      </c>
      <c r="D37" s="46">
        <f>+D21-D35</f>
        <v>0</v>
      </c>
      <c r="E37" s="47">
        <f t="shared" si="2"/>
        <v>1577883</v>
      </c>
      <c r="F37" s="48">
        <f t="shared" si="2"/>
        <v>1723450</v>
      </c>
      <c r="G37" s="48">
        <f t="shared" si="2"/>
        <v>61187449</v>
      </c>
      <c r="H37" s="48">
        <f t="shared" si="2"/>
        <v>-4541873</v>
      </c>
      <c r="I37" s="48">
        <f t="shared" si="2"/>
        <v>-22886958</v>
      </c>
      <c r="J37" s="48">
        <f t="shared" si="2"/>
        <v>33758618</v>
      </c>
      <c r="K37" s="48">
        <f t="shared" si="2"/>
        <v>-10433334</v>
      </c>
      <c r="L37" s="48">
        <f t="shared" si="2"/>
        <v>-9196836</v>
      </c>
      <c r="M37" s="48">
        <f t="shared" si="2"/>
        <v>43797884</v>
      </c>
      <c r="N37" s="48">
        <f t="shared" si="2"/>
        <v>24167714</v>
      </c>
      <c r="O37" s="48">
        <f t="shared" si="2"/>
        <v>-14977865</v>
      </c>
      <c r="P37" s="48">
        <f t="shared" si="2"/>
        <v>-8885622</v>
      </c>
      <c r="Q37" s="48">
        <f t="shared" si="2"/>
        <v>29809344</v>
      </c>
      <c r="R37" s="48">
        <f t="shared" si="2"/>
        <v>5945857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63872189</v>
      </c>
      <c r="X37" s="48">
        <f>IF(F21=F35,0,X21-X35)</f>
        <v>983068</v>
      </c>
      <c r="Y37" s="48">
        <f t="shared" si="2"/>
        <v>62889121</v>
      </c>
      <c r="Z37" s="49">
        <f>+IF(X37&lt;&gt;0,+(Y37/X37)*100,0)</f>
        <v>6397.229998331753</v>
      </c>
      <c r="AA37" s="46">
        <f>+AA21-AA35</f>
        <v>1723450</v>
      </c>
    </row>
    <row r="38" spans="1:27" ht="22.5" customHeight="1">
      <c r="A38" s="50" t="s">
        <v>60</v>
      </c>
      <c r="B38" s="29"/>
      <c r="C38" s="6">
        <v>36715000</v>
      </c>
      <c r="D38" s="6"/>
      <c r="E38" s="7">
        <v>49422000</v>
      </c>
      <c r="F38" s="8">
        <v>49422000</v>
      </c>
      <c r="G38" s="8"/>
      <c r="H38" s="8">
        <v>6793595</v>
      </c>
      <c r="I38" s="8">
        <v>1962922</v>
      </c>
      <c r="J38" s="8">
        <v>8756517</v>
      </c>
      <c r="K38" s="8">
        <v>3832356</v>
      </c>
      <c r="L38" s="8">
        <v>6367166</v>
      </c>
      <c r="M38" s="8"/>
      <c r="N38" s="8">
        <v>10199522</v>
      </c>
      <c r="O38" s="8">
        <v>2590235</v>
      </c>
      <c r="P38" s="8">
        <v>8281316</v>
      </c>
      <c r="Q38" s="8">
        <v>1965559</v>
      </c>
      <c r="R38" s="8">
        <v>12837110</v>
      </c>
      <c r="S38" s="8"/>
      <c r="T38" s="8"/>
      <c r="U38" s="8"/>
      <c r="V38" s="8"/>
      <c r="W38" s="8">
        <v>31793149</v>
      </c>
      <c r="X38" s="8">
        <v>37066500</v>
      </c>
      <c r="Y38" s="8">
        <v>-5273351</v>
      </c>
      <c r="Z38" s="2">
        <v>-14.23</v>
      </c>
      <c r="AA38" s="6">
        <v>49422000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12328447</v>
      </c>
      <c r="D41" s="56">
        <f>SUM(D37:D40)</f>
        <v>0</v>
      </c>
      <c r="E41" s="57">
        <f t="shared" si="3"/>
        <v>50999883</v>
      </c>
      <c r="F41" s="58">
        <f t="shared" si="3"/>
        <v>51145450</v>
      </c>
      <c r="G41" s="58">
        <f t="shared" si="3"/>
        <v>61187449</v>
      </c>
      <c r="H41" s="58">
        <f t="shared" si="3"/>
        <v>2251722</v>
      </c>
      <c r="I41" s="58">
        <f t="shared" si="3"/>
        <v>-20924036</v>
      </c>
      <c r="J41" s="58">
        <f t="shared" si="3"/>
        <v>42515135</v>
      </c>
      <c r="K41" s="58">
        <f t="shared" si="3"/>
        <v>-6600978</v>
      </c>
      <c r="L41" s="58">
        <f t="shared" si="3"/>
        <v>-2829670</v>
      </c>
      <c r="M41" s="58">
        <f t="shared" si="3"/>
        <v>43797884</v>
      </c>
      <c r="N41" s="58">
        <f t="shared" si="3"/>
        <v>34367236</v>
      </c>
      <c r="O41" s="58">
        <f t="shared" si="3"/>
        <v>-12387630</v>
      </c>
      <c r="P41" s="58">
        <f t="shared" si="3"/>
        <v>-604306</v>
      </c>
      <c r="Q41" s="58">
        <f t="shared" si="3"/>
        <v>31774903</v>
      </c>
      <c r="R41" s="58">
        <f t="shared" si="3"/>
        <v>18782967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95665338</v>
      </c>
      <c r="X41" s="58">
        <f t="shared" si="3"/>
        <v>38049568</v>
      </c>
      <c r="Y41" s="58">
        <f t="shared" si="3"/>
        <v>57615770</v>
      </c>
      <c r="Z41" s="59">
        <f>+IF(X41&lt;&gt;0,+(Y41/X41)*100,0)</f>
        <v>151.42292811313916</v>
      </c>
      <c r="AA41" s="56">
        <f>SUM(AA37:AA40)</f>
        <v>51145450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12328447</v>
      </c>
      <c r="D43" s="64">
        <f>+D41-D42</f>
        <v>0</v>
      </c>
      <c r="E43" s="65">
        <f t="shared" si="4"/>
        <v>50999883</v>
      </c>
      <c r="F43" s="66">
        <f t="shared" si="4"/>
        <v>51145450</v>
      </c>
      <c r="G43" s="66">
        <f t="shared" si="4"/>
        <v>61187449</v>
      </c>
      <c r="H43" s="66">
        <f t="shared" si="4"/>
        <v>2251722</v>
      </c>
      <c r="I43" s="66">
        <f t="shared" si="4"/>
        <v>-20924036</v>
      </c>
      <c r="J43" s="66">
        <f t="shared" si="4"/>
        <v>42515135</v>
      </c>
      <c r="K43" s="66">
        <f t="shared" si="4"/>
        <v>-6600978</v>
      </c>
      <c r="L43" s="66">
        <f t="shared" si="4"/>
        <v>-2829670</v>
      </c>
      <c r="M43" s="66">
        <f t="shared" si="4"/>
        <v>43797884</v>
      </c>
      <c r="N43" s="66">
        <f t="shared" si="4"/>
        <v>34367236</v>
      </c>
      <c r="O43" s="66">
        <f t="shared" si="4"/>
        <v>-12387630</v>
      </c>
      <c r="P43" s="66">
        <f t="shared" si="4"/>
        <v>-604306</v>
      </c>
      <c r="Q43" s="66">
        <f t="shared" si="4"/>
        <v>31774903</v>
      </c>
      <c r="R43" s="66">
        <f t="shared" si="4"/>
        <v>18782967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95665338</v>
      </c>
      <c r="X43" s="66">
        <f t="shared" si="4"/>
        <v>38049568</v>
      </c>
      <c r="Y43" s="66">
        <f t="shared" si="4"/>
        <v>57615770</v>
      </c>
      <c r="Z43" s="67">
        <f>+IF(X43&lt;&gt;0,+(Y43/X43)*100,0)</f>
        <v>151.42292811313916</v>
      </c>
      <c r="AA43" s="64">
        <f>+AA41-AA42</f>
        <v>51145450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12328447</v>
      </c>
      <c r="D45" s="56">
        <f>SUM(D43:D44)</f>
        <v>0</v>
      </c>
      <c r="E45" s="57">
        <f t="shared" si="5"/>
        <v>50999883</v>
      </c>
      <c r="F45" s="58">
        <f t="shared" si="5"/>
        <v>51145450</v>
      </c>
      <c r="G45" s="58">
        <f t="shared" si="5"/>
        <v>61187449</v>
      </c>
      <c r="H45" s="58">
        <f t="shared" si="5"/>
        <v>2251722</v>
      </c>
      <c r="I45" s="58">
        <f t="shared" si="5"/>
        <v>-20924036</v>
      </c>
      <c r="J45" s="58">
        <f t="shared" si="5"/>
        <v>42515135</v>
      </c>
      <c r="K45" s="58">
        <f t="shared" si="5"/>
        <v>-6600978</v>
      </c>
      <c r="L45" s="58">
        <f t="shared" si="5"/>
        <v>-2829670</v>
      </c>
      <c r="M45" s="58">
        <f t="shared" si="5"/>
        <v>43797884</v>
      </c>
      <c r="N45" s="58">
        <f t="shared" si="5"/>
        <v>34367236</v>
      </c>
      <c r="O45" s="58">
        <f t="shared" si="5"/>
        <v>-12387630</v>
      </c>
      <c r="P45" s="58">
        <f t="shared" si="5"/>
        <v>-604306</v>
      </c>
      <c r="Q45" s="58">
        <f t="shared" si="5"/>
        <v>31774903</v>
      </c>
      <c r="R45" s="58">
        <f t="shared" si="5"/>
        <v>18782967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95665338</v>
      </c>
      <c r="X45" s="58">
        <f t="shared" si="5"/>
        <v>38049568</v>
      </c>
      <c r="Y45" s="58">
        <f t="shared" si="5"/>
        <v>57615770</v>
      </c>
      <c r="Z45" s="59">
        <f>+IF(X45&lt;&gt;0,+(Y45/X45)*100,0)</f>
        <v>151.42292811313916</v>
      </c>
      <c r="AA45" s="56">
        <f>SUM(AA43:AA44)</f>
        <v>51145450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12328447</v>
      </c>
      <c r="D47" s="71">
        <f>SUM(D45:D46)</f>
        <v>0</v>
      </c>
      <c r="E47" s="72">
        <f t="shared" si="6"/>
        <v>50999883</v>
      </c>
      <c r="F47" s="73">
        <f t="shared" si="6"/>
        <v>51145450</v>
      </c>
      <c r="G47" s="73">
        <f t="shared" si="6"/>
        <v>61187449</v>
      </c>
      <c r="H47" s="74">
        <f t="shared" si="6"/>
        <v>2251722</v>
      </c>
      <c r="I47" s="74">
        <f t="shared" si="6"/>
        <v>-20924036</v>
      </c>
      <c r="J47" s="74">
        <f t="shared" si="6"/>
        <v>42515135</v>
      </c>
      <c r="K47" s="74">
        <f t="shared" si="6"/>
        <v>-6600978</v>
      </c>
      <c r="L47" s="74">
        <f t="shared" si="6"/>
        <v>-2829670</v>
      </c>
      <c r="M47" s="73">
        <f t="shared" si="6"/>
        <v>43797884</v>
      </c>
      <c r="N47" s="73">
        <f t="shared" si="6"/>
        <v>34367236</v>
      </c>
      <c r="O47" s="74">
        <f t="shared" si="6"/>
        <v>-12387630</v>
      </c>
      <c r="P47" s="74">
        <f t="shared" si="6"/>
        <v>-604306</v>
      </c>
      <c r="Q47" s="74">
        <f t="shared" si="6"/>
        <v>31774903</v>
      </c>
      <c r="R47" s="74">
        <f t="shared" si="6"/>
        <v>18782967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95665338</v>
      </c>
      <c r="X47" s="74">
        <f t="shared" si="6"/>
        <v>38049568</v>
      </c>
      <c r="Y47" s="74">
        <f t="shared" si="6"/>
        <v>57615770</v>
      </c>
      <c r="Z47" s="75">
        <f>+IF(X47&lt;&gt;0,+(Y47/X47)*100,0)</f>
        <v>151.42292811313916</v>
      </c>
      <c r="AA47" s="76">
        <f>SUM(AA45:AA46)</f>
        <v>51145450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58076173</v>
      </c>
      <c r="D5" s="6"/>
      <c r="E5" s="7">
        <v>42914067</v>
      </c>
      <c r="F5" s="8">
        <v>42914067</v>
      </c>
      <c r="G5" s="8">
        <v>3582106</v>
      </c>
      <c r="H5" s="8">
        <v>3752448</v>
      </c>
      <c r="I5" s="8">
        <v>3435112</v>
      </c>
      <c r="J5" s="8">
        <v>10769666</v>
      </c>
      <c r="K5" s="8">
        <v>3543012</v>
      </c>
      <c r="L5" s="8">
        <v>3583584</v>
      </c>
      <c r="M5" s="8">
        <v>3580762</v>
      </c>
      <c r="N5" s="8">
        <v>10707358</v>
      </c>
      <c r="O5" s="8">
        <v>3433430</v>
      </c>
      <c r="P5" s="8">
        <v>3580491</v>
      </c>
      <c r="Q5" s="8">
        <v>3707277</v>
      </c>
      <c r="R5" s="8">
        <v>10721198</v>
      </c>
      <c r="S5" s="8"/>
      <c r="T5" s="8"/>
      <c r="U5" s="8"/>
      <c r="V5" s="8"/>
      <c r="W5" s="8">
        <v>32198222</v>
      </c>
      <c r="X5" s="8">
        <v>32185551</v>
      </c>
      <c r="Y5" s="8">
        <v>12671</v>
      </c>
      <c r="Z5" s="2">
        <v>0.04</v>
      </c>
      <c r="AA5" s="6">
        <v>42914067</v>
      </c>
    </row>
    <row r="6" spans="1:27" ht="13.5">
      <c r="A6" s="23" t="s">
        <v>32</v>
      </c>
      <c r="B6" s="24"/>
      <c r="C6" s="6">
        <v>69581427</v>
      </c>
      <c r="D6" s="6"/>
      <c r="E6" s="7">
        <v>80374158</v>
      </c>
      <c r="F6" s="8">
        <v>78374158</v>
      </c>
      <c r="G6" s="8">
        <v>5414799</v>
      </c>
      <c r="H6" s="8">
        <v>5377612</v>
      </c>
      <c r="I6" s="8">
        <v>8304372</v>
      </c>
      <c r="J6" s="8">
        <v>19096783</v>
      </c>
      <c r="K6" s="8">
        <v>6200584</v>
      </c>
      <c r="L6" s="8">
        <v>6047988</v>
      </c>
      <c r="M6" s="8">
        <v>6098905</v>
      </c>
      <c r="N6" s="8">
        <v>18347477</v>
      </c>
      <c r="O6" s="8">
        <v>6611938</v>
      </c>
      <c r="P6" s="8">
        <v>5793283</v>
      </c>
      <c r="Q6" s="8">
        <v>5900248</v>
      </c>
      <c r="R6" s="8">
        <v>18305469</v>
      </c>
      <c r="S6" s="8"/>
      <c r="T6" s="8"/>
      <c r="U6" s="8"/>
      <c r="V6" s="8"/>
      <c r="W6" s="8">
        <v>55749729</v>
      </c>
      <c r="X6" s="8">
        <v>58780618</v>
      </c>
      <c r="Y6" s="8">
        <v>-3030889</v>
      </c>
      <c r="Z6" s="2">
        <v>-5.16</v>
      </c>
      <c r="AA6" s="6">
        <v>78374158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9119679</v>
      </c>
      <c r="D9" s="6"/>
      <c r="E9" s="7">
        <v>9590006</v>
      </c>
      <c r="F9" s="8">
        <v>9277046</v>
      </c>
      <c r="G9" s="8">
        <v>707306</v>
      </c>
      <c r="H9" s="8">
        <v>707712</v>
      </c>
      <c r="I9" s="8">
        <v>697664</v>
      </c>
      <c r="J9" s="8">
        <v>2112682</v>
      </c>
      <c r="K9" s="8">
        <v>703792</v>
      </c>
      <c r="L9" s="8">
        <v>772423</v>
      </c>
      <c r="M9" s="8">
        <v>785825</v>
      </c>
      <c r="N9" s="8">
        <v>2262040</v>
      </c>
      <c r="O9" s="8">
        <v>690694</v>
      </c>
      <c r="P9" s="8">
        <v>796614</v>
      </c>
      <c r="Q9" s="8">
        <v>759469</v>
      </c>
      <c r="R9" s="8">
        <v>2246777</v>
      </c>
      <c r="S9" s="8"/>
      <c r="T9" s="8"/>
      <c r="U9" s="8"/>
      <c r="V9" s="8"/>
      <c r="W9" s="8">
        <v>6621499</v>
      </c>
      <c r="X9" s="8">
        <v>6957785</v>
      </c>
      <c r="Y9" s="8">
        <v>-336286</v>
      </c>
      <c r="Z9" s="2">
        <v>-4.83</v>
      </c>
      <c r="AA9" s="6">
        <v>9277046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1105364</v>
      </c>
      <c r="D11" s="6"/>
      <c r="E11" s="7">
        <v>4767804</v>
      </c>
      <c r="F11" s="8">
        <v>767804</v>
      </c>
      <c r="G11" s="8">
        <v>54904</v>
      </c>
      <c r="H11" s="8">
        <v>65533</v>
      </c>
      <c r="I11" s="8">
        <v>63968</v>
      </c>
      <c r="J11" s="8">
        <v>184405</v>
      </c>
      <c r="K11" s="8">
        <v>60845</v>
      </c>
      <c r="L11" s="8">
        <v>65354</v>
      </c>
      <c r="M11" s="8">
        <v>68627</v>
      </c>
      <c r="N11" s="8">
        <v>194826</v>
      </c>
      <c r="O11" s="8">
        <v>52869</v>
      </c>
      <c r="P11" s="8">
        <v>210071</v>
      </c>
      <c r="Q11" s="8">
        <v>36866</v>
      </c>
      <c r="R11" s="8">
        <v>299806</v>
      </c>
      <c r="S11" s="8"/>
      <c r="T11" s="8"/>
      <c r="U11" s="8"/>
      <c r="V11" s="8"/>
      <c r="W11" s="8">
        <v>679037</v>
      </c>
      <c r="X11" s="8">
        <v>575855</v>
      </c>
      <c r="Y11" s="8">
        <v>103182</v>
      </c>
      <c r="Z11" s="2">
        <v>17.92</v>
      </c>
      <c r="AA11" s="6">
        <v>767804</v>
      </c>
    </row>
    <row r="12" spans="1:27" ht="13.5">
      <c r="A12" s="25" t="s">
        <v>37</v>
      </c>
      <c r="B12" s="29"/>
      <c r="C12" s="6">
        <v>2555179</v>
      </c>
      <c r="D12" s="6"/>
      <c r="E12" s="7">
        <v>2185269</v>
      </c>
      <c r="F12" s="8">
        <v>2685269</v>
      </c>
      <c r="G12" s="8">
        <v>283738</v>
      </c>
      <c r="H12" s="8">
        <v>162001</v>
      </c>
      <c r="I12" s="8">
        <v>106651</v>
      </c>
      <c r="J12" s="8">
        <v>552390</v>
      </c>
      <c r="K12" s="8">
        <v>460947</v>
      </c>
      <c r="L12" s="8">
        <v>223662</v>
      </c>
      <c r="M12" s="8">
        <v>84024</v>
      </c>
      <c r="N12" s="8">
        <v>768633</v>
      </c>
      <c r="O12" s="8">
        <v>303998</v>
      </c>
      <c r="P12" s="8">
        <v>339151</v>
      </c>
      <c r="Q12" s="8">
        <v>172567</v>
      </c>
      <c r="R12" s="8">
        <v>815716</v>
      </c>
      <c r="S12" s="8"/>
      <c r="T12" s="8"/>
      <c r="U12" s="8"/>
      <c r="V12" s="8"/>
      <c r="W12" s="8">
        <v>2136739</v>
      </c>
      <c r="X12" s="8">
        <v>2013950</v>
      </c>
      <c r="Y12" s="8">
        <v>122789</v>
      </c>
      <c r="Z12" s="2">
        <v>6.1</v>
      </c>
      <c r="AA12" s="6">
        <v>2685269</v>
      </c>
    </row>
    <row r="13" spans="1:27" ht="13.5">
      <c r="A13" s="23" t="s">
        <v>38</v>
      </c>
      <c r="B13" s="29"/>
      <c r="C13" s="6">
        <v>4498036</v>
      </c>
      <c r="D13" s="6"/>
      <c r="E13" s="7">
        <v>2400000</v>
      </c>
      <c r="F13" s="8">
        <v>4200000</v>
      </c>
      <c r="G13" s="8">
        <v>348414</v>
      </c>
      <c r="H13" s="8">
        <v>125437</v>
      </c>
      <c r="I13" s="8">
        <v>359139</v>
      </c>
      <c r="J13" s="8">
        <v>832990</v>
      </c>
      <c r="K13" s="8">
        <v>370500</v>
      </c>
      <c r="L13" s="8">
        <v>502914</v>
      </c>
      <c r="M13" s="8">
        <v>359761</v>
      </c>
      <c r="N13" s="8">
        <v>1233175</v>
      </c>
      <c r="O13" s="8">
        <v>417795</v>
      </c>
      <c r="P13" s="8">
        <v>-29244</v>
      </c>
      <c r="Q13" s="8">
        <v>432150</v>
      </c>
      <c r="R13" s="8">
        <v>820701</v>
      </c>
      <c r="S13" s="8"/>
      <c r="T13" s="8"/>
      <c r="U13" s="8"/>
      <c r="V13" s="8"/>
      <c r="W13" s="8">
        <v>2886866</v>
      </c>
      <c r="X13" s="8">
        <v>3150000</v>
      </c>
      <c r="Y13" s="8">
        <v>-263134</v>
      </c>
      <c r="Z13" s="2">
        <v>-8.35</v>
      </c>
      <c r="AA13" s="6">
        <v>4200000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1818251</v>
      </c>
      <c r="D15" s="6"/>
      <c r="E15" s="7">
        <v>205430</v>
      </c>
      <c r="F15" s="8">
        <v>205430</v>
      </c>
      <c r="G15" s="8">
        <v>33650</v>
      </c>
      <c r="H15" s="8">
        <v>22206</v>
      </c>
      <c r="I15" s="8">
        <v>92</v>
      </c>
      <c r="J15" s="8">
        <v>55948</v>
      </c>
      <c r="K15" s="8">
        <v>174</v>
      </c>
      <c r="L15" s="8">
        <v>648</v>
      </c>
      <c r="M15" s="8">
        <v>31649</v>
      </c>
      <c r="N15" s="8">
        <v>32471</v>
      </c>
      <c r="O15" s="8">
        <v>416</v>
      </c>
      <c r="P15" s="8">
        <v>322</v>
      </c>
      <c r="Q15" s="8">
        <v>430</v>
      </c>
      <c r="R15" s="8">
        <v>1168</v>
      </c>
      <c r="S15" s="8"/>
      <c r="T15" s="8"/>
      <c r="U15" s="8"/>
      <c r="V15" s="8"/>
      <c r="W15" s="8">
        <v>89587</v>
      </c>
      <c r="X15" s="8">
        <v>154070</v>
      </c>
      <c r="Y15" s="8">
        <v>-64483</v>
      </c>
      <c r="Z15" s="2">
        <v>-41.85</v>
      </c>
      <c r="AA15" s="6">
        <v>205430</v>
      </c>
    </row>
    <row r="16" spans="1:27" ht="13.5">
      <c r="A16" s="23" t="s">
        <v>41</v>
      </c>
      <c r="B16" s="29"/>
      <c r="C16" s="6">
        <v>3290224</v>
      </c>
      <c r="D16" s="6"/>
      <c r="E16" s="7">
        <v>3470457</v>
      </c>
      <c r="F16" s="8">
        <v>3470457</v>
      </c>
      <c r="G16" s="8">
        <v>302979</v>
      </c>
      <c r="H16" s="8">
        <v>232256</v>
      </c>
      <c r="I16" s="8">
        <v>260418</v>
      </c>
      <c r="J16" s="8">
        <v>795653</v>
      </c>
      <c r="K16" s="8">
        <v>317591</v>
      </c>
      <c r="L16" s="8">
        <v>277260</v>
      </c>
      <c r="M16" s="8">
        <v>248494</v>
      </c>
      <c r="N16" s="8">
        <v>843345</v>
      </c>
      <c r="O16" s="8">
        <v>274992</v>
      </c>
      <c r="P16" s="8">
        <v>261782</v>
      </c>
      <c r="Q16" s="8">
        <v>208144</v>
      </c>
      <c r="R16" s="8">
        <v>744918</v>
      </c>
      <c r="S16" s="8"/>
      <c r="T16" s="8"/>
      <c r="U16" s="8"/>
      <c r="V16" s="8"/>
      <c r="W16" s="8">
        <v>2383916</v>
      </c>
      <c r="X16" s="8">
        <v>2602842</v>
      </c>
      <c r="Y16" s="8">
        <v>-218926</v>
      </c>
      <c r="Z16" s="2">
        <v>-8.41</v>
      </c>
      <c r="AA16" s="6">
        <v>3470457</v>
      </c>
    </row>
    <row r="17" spans="1:27" ht="13.5">
      <c r="A17" s="23" t="s">
        <v>42</v>
      </c>
      <c r="B17" s="29"/>
      <c r="C17" s="6">
        <v>-789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116869883</v>
      </c>
      <c r="D18" s="6"/>
      <c r="E18" s="7">
        <v>131898000</v>
      </c>
      <c r="F18" s="8">
        <v>134071000</v>
      </c>
      <c r="G18" s="8">
        <v>53287000</v>
      </c>
      <c r="H18" s="8">
        <v>278095</v>
      </c>
      <c r="I18" s="8">
        <v>673980</v>
      </c>
      <c r="J18" s="8">
        <v>54239075</v>
      </c>
      <c r="K18" s="8">
        <v>410772</v>
      </c>
      <c r="L18" s="8">
        <v>222815</v>
      </c>
      <c r="M18" s="8">
        <v>42658927</v>
      </c>
      <c r="N18" s="8">
        <v>43292514</v>
      </c>
      <c r="O18" s="8">
        <v>251819</v>
      </c>
      <c r="P18" s="8">
        <v>90500</v>
      </c>
      <c r="Q18" s="8">
        <v>32605809</v>
      </c>
      <c r="R18" s="8">
        <v>32948128</v>
      </c>
      <c r="S18" s="8"/>
      <c r="T18" s="8"/>
      <c r="U18" s="8"/>
      <c r="V18" s="8"/>
      <c r="W18" s="8">
        <v>130479717</v>
      </c>
      <c r="X18" s="8">
        <v>100553251</v>
      </c>
      <c r="Y18" s="8">
        <v>29926466</v>
      </c>
      <c r="Z18" s="2">
        <v>29.76</v>
      </c>
      <c r="AA18" s="6">
        <v>134071000</v>
      </c>
    </row>
    <row r="19" spans="1:27" ht="13.5">
      <c r="A19" s="23" t="s">
        <v>44</v>
      </c>
      <c r="B19" s="29"/>
      <c r="C19" s="6">
        <v>8083916</v>
      </c>
      <c r="D19" s="6"/>
      <c r="E19" s="7">
        <v>20523527</v>
      </c>
      <c r="F19" s="26">
        <v>10930251</v>
      </c>
      <c r="G19" s="26">
        <v>39953</v>
      </c>
      <c r="H19" s="26">
        <v>1131988</v>
      </c>
      <c r="I19" s="26">
        <v>116857</v>
      </c>
      <c r="J19" s="26">
        <v>1288798</v>
      </c>
      <c r="K19" s="26">
        <v>1063144</v>
      </c>
      <c r="L19" s="26">
        <v>2676307</v>
      </c>
      <c r="M19" s="26">
        <v>15326</v>
      </c>
      <c r="N19" s="26">
        <v>3754777</v>
      </c>
      <c r="O19" s="26">
        <v>82204</v>
      </c>
      <c r="P19" s="26">
        <v>106834</v>
      </c>
      <c r="Q19" s="26">
        <v>284146</v>
      </c>
      <c r="R19" s="26">
        <v>473184</v>
      </c>
      <c r="S19" s="26"/>
      <c r="T19" s="26"/>
      <c r="U19" s="26"/>
      <c r="V19" s="26"/>
      <c r="W19" s="26">
        <v>5516759</v>
      </c>
      <c r="X19" s="26">
        <v>8197692</v>
      </c>
      <c r="Y19" s="26">
        <v>-2680933</v>
      </c>
      <c r="Z19" s="27">
        <v>-32.7</v>
      </c>
      <c r="AA19" s="28">
        <v>10930251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274997343</v>
      </c>
      <c r="D21" s="33">
        <f t="shared" si="0"/>
        <v>0</v>
      </c>
      <c r="E21" s="34">
        <f t="shared" si="0"/>
        <v>298328718</v>
      </c>
      <c r="F21" s="35">
        <f t="shared" si="0"/>
        <v>286895482</v>
      </c>
      <c r="G21" s="35">
        <f t="shared" si="0"/>
        <v>64054849</v>
      </c>
      <c r="H21" s="35">
        <f t="shared" si="0"/>
        <v>11855288</v>
      </c>
      <c r="I21" s="35">
        <f t="shared" si="0"/>
        <v>14018253</v>
      </c>
      <c r="J21" s="35">
        <f t="shared" si="0"/>
        <v>89928390</v>
      </c>
      <c r="K21" s="35">
        <f t="shared" si="0"/>
        <v>13131361</v>
      </c>
      <c r="L21" s="35">
        <f t="shared" si="0"/>
        <v>14372955</v>
      </c>
      <c r="M21" s="35">
        <f t="shared" si="0"/>
        <v>53932300</v>
      </c>
      <c r="N21" s="35">
        <f t="shared" si="0"/>
        <v>81436616</v>
      </c>
      <c r="O21" s="35">
        <f t="shared" si="0"/>
        <v>12120155</v>
      </c>
      <c r="P21" s="35">
        <f t="shared" si="0"/>
        <v>11149804</v>
      </c>
      <c r="Q21" s="35">
        <f t="shared" si="0"/>
        <v>44107106</v>
      </c>
      <c r="R21" s="35">
        <f t="shared" si="0"/>
        <v>67377065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238742071</v>
      </c>
      <c r="X21" s="35">
        <f t="shared" si="0"/>
        <v>215171614</v>
      </c>
      <c r="Y21" s="35">
        <f t="shared" si="0"/>
        <v>23570457</v>
      </c>
      <c r="Z21" s="36">
        <f>+IF(X21&lt;&gt;0,+(Y21/X21)*100,0)</f>
        <v>10.954259514919102</v>
      </c>
      <c r="AA21" s="33">
        <f>SUM(AA5:AA20)</f>
        <v>286895482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113354774</v>
      </c>
      <c r="D24" s="6"/>
      <c r="E24" s="7">
        <v>119700775</v>
      </c>
      <c r="F24" s="8">
        <v>109483213</v>
      </c>
      <c r="G24" s="8">
        <v>8623684</v>
      </c>
      <c r="H24" s="8">
        <v>8850043</v>
      </c>
      <c r="I24" s="8">
        <v>8947873</v>
      </c>
      <c r="J24" s="8">
        <v>26421600</v>
      </c>
      <c r="K24" s="8">
        <v>8630054</v>
      </c>
      <c r="L24" s="8">
        <v>14079760</v>
      </c>
      <c r="M24" s="8">
        <v>8780807</v>
      </c>
      <c r="N24" s="8">
        <v>31490621</v>
      </c>
      <c r="O24" s="8">
        <v>8871480</v>
      </c>
      <c r="P24" s="8">
        <v>8523654</v>
      </c>
      <c r="Q24" s="8">
        <v>9379580</v>
      </c>
      <c r="R24" s="8">
        <v>26774714</v>
      </c>
      <c r="S24" s="8"/>
      <c r="T24" s="8"/>
      <c r="U24" s="8"/>
      <c r="V24" s="8"/>
      <c r="W24" s="8">
        <v>84686935</v>
      </c>
      <c r="X24" s="8">
        <v>82112413</v>
      </c>
      <c r="Y24" s="8">
        <v>2574522</v>
      </c>
      <c r="Z24" s="2">
        <v>3.14</v>
      </c>
      <c r="AA24" s="6">
        <v>109483213</v>
      </c>
    </row>
    <row r="25" spans="1:27" ht="13.5">
      <c r="A25" s="25" t="s">
        <v>49</v>
      </c>
      <c r="B25" s="24"/>
      <c r="C25" s="6">
        <v>9985791</v>
      </c>
      <c r="D25" s="6"/>
      <c r="E25" s="7">
        <v>10109555</v>
      </c>
      <c r="F25" s="8">
        <v>10109555</v>
      </c>
      <c r="G25" s="8">
        <v>804902</v>
      </c>
      <c r="H25" s="8">
        <v>804902</v>
      </c>
      <c r="I25" s="8">
        <v>838848</v>
      </c>
      <c r="J25" s="8">
        <v>2448652</v>
      </c>
      <c r="K25" s="8">
        <v>830432</v>
      </c>
      <c r="L25" s="8">
        <v>830432</v>
      </c>
      <c r="M25" s="8">
        <v>830432</v>
      </c>
      <c r="N25" s="8">
        <v>2491296</v>
      </c>
      <c r="O25" s="8">
        <v>815975</v>
      </c>
      <c r="P25" s="8">
        <v>804902</v>
      </c>
      <c r="Q25" s="8">
        <v>804902</v>
      </c>
      <c r="R25" s="8">
        <v>2425779</v>
      </c>
      <c r="S25" s="8"/>
      <c r="T25" s="8"/>
      <c r="U25" s="8"/>
      <c r="V25" s="8"/>
      <c r="W25" s="8">
        <v>7365727</v>
      </c>
      <c r="X25" s="8">
        <v>7582166</v>
      </c>
      <c r="Y25" s="8">
        <v>-216439</v>
      </c>
      <c r="Z25" s="2">
        <v>-2.85</v>
      </c>
      <c r="AA25" s="6">
        <v>10109555</v>
      </c>
    </row>
    <row r="26" spans="1:27" ht="13.5">
      <c r="A26" s="25" t="s">
        <v>50</v>
      </c>
      <c r="B26" s="24"/>
      <c r="C26" s="6">
        <v>10948298</v>
      </c>
      <c r="D26" s="6"/>
      <c r="E26" s="7">
        <v>12600000</v>
      </c>
      <c r="F26" s="8">
        <v>12600000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9450000</v>
      </c>
      <c r="Y26" s="8">
        <v>-9450000</v>
      </c>
      <c r="Z26" s="2">
        <v>-100</v>
      </c>
      <c r="AA26" s="6">
        <v>12600000</v>
      </c>
    </row>
    <row r="27" spans="1:27" ht="13.5">
      <c r="A27" s="25" t="s">
        <v>51</v>
      </c>
      <c r="B27" s="24"/>
      <c r="C27" s="6">
        <v>29526025</v>
      </c>
      <c r="D27" s="6"/>
      <c r="E27" s="7">
        <v>28453964</v>
      </c>
      <c r="F27" s="8">
        <v>32027920</v>
      </c>
      <c r="G27" s="8">
        <v>2392662</v>
      </c>
      <c r="H27" s="8">
        <v>2738870</v>
      </c>
      <c r="I27" s="8">
        <v>2566609</v>
      </c>
      <c r="J27" s="8">
        <v>7698141</v>
      </c>
      <c r="K27" s="8">
        <v>2571533</v>
      </c>
      <c r="L27" s="8">
        <v>2568905</v>
      </c>
      <c r="M27" s="8">
        <v>3042432</v>
      </c>
      <c r="N27" s="8">
        <v>8182870</v>
      </c>
      <c r="O27" s="8">
        <v>2567591</v>
      </c>
      <c r="P27" s="8">
        <v>2031361</v>
      </c>
      <c r="Q27" s="8">
        <v>2512380</v>
      </c>
      <c r="R27" s="8">
        <v>7111332</v>
      </c>
      <c r="S27" s="8"/>
      <c r="T27" s="8"/>
      <c r="U27" s="8"/>
      <c r="V27" s="8"/>
      <c r="W27" s="8">
        <v>22992343</v>
      </c>
      <c r="X27" s="8">
        <v>24020935</v>
      </c>
      <c r="Y27" s="8">
        <v>-1028592</v>
      </c>
      <c r="Z27" s="2">
        <v>-4.28</v>
      </c>
      <c r="AA27" s="6">
        <v>32027920</v>
      </c>
    </row>
    <row r="28" spans="1:27" ht="13.5">
      <c r="A28" s="25" t="s">
        <v>52</v>
      </c>
      <c r="B28" s="24"/>
      <c r="C28" s="6">
        <v>2647490</v>
      </c>
      <c r="D28" s="6"/>
      <c r="E28" s="7"/>
      <c r="F28" s="8">
        <v>2678275</v>
      </c>
      <c r="G28" s="8">
        <v>135</v>
      </c>
      <c r="H28" s="8">
        <v>1865</v>
      </c>
      <c r="I28" s="8">
        <v>3047</v>
      </c>
      <c r="J28" s="8">
        <v>5047</v>
      </c>
      <c r="K28" s="8">
        <v>2237</v>
      </c>
      <c r="L28" s="8">
        <v>158203</v>
      </c>
      <c r="M28" s="8">
        <v>6479</v>
      </c>
      <c r="N28" s="8">
        <v>166919</v>
      </c>
      <c r="O28" s="8">
        <v>201</v>
      </c>
      <c r="P28" s="8">
        <v>2092</v>
      </c>
      <c r="Q28" s="8">
        <v>-47</v>
      </c>
      <c r="R28" s="8">
        <v>2246</v>
      </c>
      <c r="S28" s="8"/>
      <c r="T28" s="8"/>
      <c r="U28" s="8"/>
      <c r="V28" s="8"/>
      <c r="W28" s="8">
        <v>174212</v>
      </c>
      <c r="X28" s="8">
        <v>2008705</v>
      </c>
      <c r="Y28" s="8">
        <v>-1834493</v>
      </c>
      <c r="Z28" s="2">
        <v>-91.33</v>
      </c>
      <c r="AA28" s="6">
        <v>2678275</v>
      </c>
    </row>
    <row r="29" spans="1:27" ht="13.5">
      <c r="A29" s="25" t="s">
        <v>53</v>
      </c>
      <c r="B29" s="24"/>
      <c r="C29" s="6">
        <v>50010085</v>
      </c>
      <c r="D29" s="6"/>
      <c r="E29" s="7">
        <v>59552233</v>
      </c>
      <c r="F29" s="8">
        <v>59552233</v>
      </c>
      <c r="G29" s="8">
        <v>137349</v>
      </c>
      <c r="H29" s="8">
        <v>8631194</v>
      </c>
      <c r="I29" s="8">
        <v>7122383</v>
      </c>
      <c r="J29" s="8">
        <v>15890926</v>
      </c>
      <c r="K29" s="8">
        <v>4081980</v>
      </c>
      <c r="L29" s="8">
        <v>4081858</v>
      </c>
      <c r="M29" s="8">
        <v>3913508</v>
      </c>
      <c r="N29" s="8">
        <v>12077346</v>
      </c>
      <c r="O29" s="8">
        <v>3792663</v>
      </c>
      <c r="P29" s="8">
        <v>3644093</v>
      </c>
      <c r="Q29" s="8">
        <v>3632317</v>
      </c>
      <c r="R29" s="8">
        <v>11069073</v>
      </c>
      <c r="S29" s="8"/>
      <c r="T29" s="8"/>
      <c r="U29" s="8"/>
      <c r="V29" s="8"/>
      <c r="W29" s="8">
        <v>39037345</v>
      </c>
      <c r="X29" s="8">
        <v>44664175</v>
      </c>
      <c r="Y29" s="8">
        <v>-5626830</v>
      </c>
      <c r="Z29" s="2">
        <v>-12.6</v>
      </c>
      <c r="AA29" s="6">
        <v>59552233</v>
      </c>
    </row>
    <row r="30" spans="1:27" ht="13.5">
      <c r="A30" s="25" t="s">
        <v>54</v>
      </c>
      <c r="B30" s="24"/>
      <c r="C30" s="6">
        <v>7815002</v>
      </c>
      <c r="D30" s="6"/>
      <c r="E30" s="7">
        <v>3986725</v>
      </c>
      <c r="F30" s="8">
        <v>7148348</v>
      </c>
      <c r="G30" s="8">
        <v>463395</v>
      </c>
      <c r="H30" s="8">
        <v>640531</v>
      </c>
      <c r="I30" s="8">
        <v>450011</v>
      </c>
      <c r="J30" s="8">
        <v>1553937</v>
      </c>
      <c r="K30" s="8">
        <v>1025605</v>
      </c>
      <c r="L30" s="8">
        <v>521634</v>
      </c>
      <c r="M30" s="8">
        <v>159686</v>
      </c>
      <c r="N30" s="8">
        <v>1706925</v>
      </c>
      <c r="O30" s="8">
        <v>796064</v>
      </c>
      <c r="P30" s="8">
        <v>185192</v>
      </c>
      <c r="Q30" s="8">
        <v>93540</v>
      </c>
      <c r="R30" s="8">
        <v>1074796</v>
      </c>
      <c r="S30" s="8"/>
      <c r="T30" s="8"/>
      <c r="U30" s="8"/>
      <c r="V30" s="8"/>
      <c r="W30" s="8">
        <v>4335658</v>
      </c>
      <c r="X30" s="8">
        <v>5361269</v>
      </c>
      <c r="Y30" s="8">
        <v>-1025611</v>
      </c>
      <c r="Z30" s="2">
        <v>-19.13</v>
      </c>
      <c r="AA30" s="6">
        <v>7148348</v>
      </c>
    </row>
    <row r="31" spans="1:27" ht="13.5">
      <c r="A31" s="25" t="s">
        <v>55</v>
      </c>
      <c r="B31" s="24"/>
      <c r="C31" s="6">
        <v>46899220</v>
      </c>
      <c r="D31" s="6"/>
      <c r="E31" s="7">
        <v>50179560</v>
      </c>
      <c r="F31" s="8">
        <v>45859881</v>
      </c>
      <c r="G31" s="8">
        <v>3978175</v>
      </c>
      <c r="H31" s="8">
        <v>15506731</v>
      </c>
      <c r="I31" s="8">
        <v>3173989</v>
      </c>
      <c r="J31" s="8">
        <v>22658895</v>
      </c>
      <c r="K31" s="8">
        <v>-7086788</v>
      </c>
      <c r="L31" s="8">
        <v>1244515</v>
      </c>
      <c r="M31" s="8">
        <v>3465427</v>
      </c>
      <c r="N31" s="8">
        <v>-2376846</v>
      </c>
      <c r="O31" s="8">
        <v>1912304</v>
      </c>
      <c r="P31" s="8">
        <v>4719942</v>
      </c>
      <c r="Q31" s="8">
        <v>5515541</v>
      </c>
      <c r="R31" s="8">
        <v>12147787</v>
      </c>
      <c r="S31" s="8"/>
      <c r="T31" s="8"/>
      <c r="U31" s="8"/>
      <c r="V31" s="8"/>
      <c r="W31" s="8">
        <v>32429836</v>
      </c>
      <c r="X31" s="8">
        <v>34394910</v>
      </c>
      <c r="Y31" s="8">
        <v>-1965074</v>
      </c>
      <c r="Z31" s="2">
        <v>-5.71</v>
      </c>
      <c r="AA31" s="6">
        <v>45859881</v>
      </c>
    </row>
    <row r="32" spans="1:27" ht="13.5">
      <c r="A32" s="25" t="s">
        <v>43</v>
      </c>
      <c r="B32" s="24"/>
      <c r="C32" s="6">
        <v>1051939</v>
      </c>
      <c r="D32" s="6"/>
      <c r="E32" s="7">
        <v>1845200</v>
      </c>
      <c r="F32" s="8">
        <v>1396000</v>
      </c>
      <c r="G32" s="8">
        <v>17343</v>
      </c>
      <c r="H32" s="8">
        <v>128279</v>
      </c>
      <c r="I32" s="8">
        <v>16871</v>
      </c>
      <c r="J32" s="8">
        <v>162493</v>
      </c>
      <c r="K32" s="8">
        <v>278389</v>
      </c>
      <c r="L32" s="8">
        <v>25330</v>
      </c>
      <c r="M32" s="8">
        <v>285215</v>
      </c>
      <c r="N32" s="8">
        <v>588934</v>
      </c>
      <c r="O32" s="8">
        <v>19482</v>
      </c>
      <c r="P32" s="8">
        <v>38546</v>
      </c>
      <c r="Q32" s="8">
        <v>90950</v>
      </c>
      <c r="R32" s="8">
        <v>148978</v>
      </c>
      <c r="S32" s="8"/>
      <c r="T32" s="8"/>
      <c r="U32" s="8"/>
      <c r="V32" s="8"/>
      <c r="W32" s="8">
        <v>900405</v>
      </c>
      <c r="X32" s="8">
        <v>1046998</v>
      </c>
      <c r="Y32" s="8">
        <v>-146593</v>
      </c>
      <c r="Z32" s="2">
        <v>-14</v>
      </c>
      <c r="AA32" s="6">
        <v>1396000</v>
      </c>
    </row>
    <row r="33" spans="1:27" ht="13.5">
      <c r="A33" s="25" t="s">
        <v>56</v>
      </c>
      <c r="B33" s="24"/>
      <c r="C33" s="6">
        <v>34508567</v>
      </c>
      <c r="D33" s="6"/>
      <c r="E33" s="7">
        <v>617304661</v>
      </c>
      <c r="F33" s="8">
        <v>33118877</v>
      </c>
      <c r="G33" s="8">
        <v>2491176</v>
      </c>
      <c r="H33" s="8">
        <v>2124439</v>
      </c>
      <c r="I33" s="8">
        <v>1924408</v>
      </c>
      <c r="J33" s="8">
        <v>6540023</v>
      </c>
      <c r="K33" s="8">
        <v>3209873</v>
      </c>
      <c r="L33" s="8">
        <v>3500258</v>
      </c>
      <c r="M33" s="8">
        <v>1626397</v>
      </c>
      <c r="N33" s="8">
        <v>8336528</v>
      </c>
      <c r="O33" s="8">
        <v>4295614</v>
      </c>
      <c r="P33" s="8">
        <v>1968505</v>
      </c>
      <c r="Q33" s="8">
        <v>1661465</v>
      </c>
      <c r="R33" s="8">
        <v>7925584</v>
      </c>
      <c r="S33" s="8"/>
      <c r="T33" s="8"/>
      <c r="U33" s="8"/>
      <c r="V33" s="8"/>
      <c r="W33" s="8">
        <v>22802135</v>
      </c>
      <c r="X33" s="8">
        <v>24839138</v>
      </c>
      <c r="Y33" s="8">
        <v>-2037003</v>
      </c>
      <c r="Z33" s="2">
        <v>-8.2</v>
      </c>
      <c r="AA33" s="6">
        <v>33118877</v>
      </c>
    </row>
    <row r="34" spans="1:27" ht="13.5">
      <c r="A34" s="23" t="s">
        <v>57</v>
      </c>
      <c r="B34" s="29"/>
      <c r="C34" s="6">
        <v>1215480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307962671</v>
      </c>
      <c r="D35" s="33">
        <f>SUM(D24:D34)</f>
        <v>0</v>
      </c>
      <c r="E35" s="34">
        <f t="shared" si="1"/>
        <v>903732673</v>
      </c>
      <c r="F35" s="35">
        <f t="shared" si="1"/>
        <v>313974302</v>
      </c>
      <c r="G35" s="35">
        <f t="shared" si="1"/>
        <v>18908821</v>
      </c>
      <c r="H35" s="35">
        <f t="shared" si="1"/>
        <v>39426854</v>
      </c>
      <c r="I35" s="35">
        <f t="shared" si="1"/>
        <v>25044039</v>
      </c>
      <c r="J35" s="35">
        <f t="shared" si="1"/>
        <v>83379714</v>
      </c>
      <c r="K35" s="35">
        <f t="shared" si="1"/>
        <v>13543315</v>
      </c>
      <c r="L35" s="35">
        <f t="shared" si="1"/>
        <v>27010895</v>
      </c>
      <c r="M35" s="35">
        <f t="shared" si="1"/>
        <v>22110383</v>
      </c>
      <c r="N35" s="35">
        <f t="shared" si="1"/>
        <v>62664593</v>
      </c>
      <c r="O35" s="35">
        <f t="shared" si="1"/>
        <v>23071374</v>
      </c>
      <c r="P35" s="35">
        <f t="shared" si="1"/>
        <v>21918287</v>
      </c>
      <c r="Q35" s="35">
        <f t="shared" si="1"/>
        <v>23690628</v>
      </c>
      <c r="R35" s="35">
        <f t="shared" si="1"/>
        <v>68680289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214724596</v>
      </c>
      <c r="X35" s="35">
        <f t="shared" si="1"/>
        <v>235480709</v>
      </c>
      <c r="Y35" s="35">
        <f t="shared" si="1"/>
        <v>-20756113</v>
      </c>
      <c r="Z35" s="36">
        <f>+IF(X35&lt;&gt;0,+(Y35/X35)*100,0)</f>
        <v>-8.814358122218835</v>
      </c>
      <c r="AA35" s="33">
        <f>SUM(AA24:AA34)</f>
        <v>313974302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-32965328</v>
      </c>
      <c r="D37" s="46">
        <f>+D21-D35</f>
        <v>0</v>
      </c>
      <c r="E37" s="47">
        <f t="shared" si="2"/>
        <v>-605403955</v>
      </c>
      <c r="F37" s="48">
        <f t="shared" si="2"/>
        <v>-27078820</v>
      </c>
      <c r="G37" s="48">
        <f t="shared" si="2"/>
        <v>45146028</v>
      </c>
      <c r="H37" s="48">
        <f t="shared" si="2"/>
        <v>-27571566</v>
      </c>
      <c r="I37" s="48">
        <f t="shared" si="2"/>
        <v>-11025786</v>
      </c>
      <c r="J37" s="48">
        <f t="shared" si="2"/>
        <v>6548676</v>
      </c>
      <c r="K37" s="48">
        <f t="shared" si="2"/>
        <v>-411954</v>
      </c>
      <c r="L37" s="48">
        <f t="shared" si="2"/>
        <v>-12637940</v>
      </c>
      <c r="M37" s="48">
        <f t="shared" si="2"/>
        <v>31821917</v>
      </c>
      <c r="N37" s="48">
        <f t="shared" si="2"/>
        <v>18772023</v>
      </c>
      <c r="O37" s="48">
        <f t="shared" si="2"/>
        <v>-10951219</v>
      </c>
      <c r="P37" s="48">
        <f t="shared" si="2"/>
        <v>-10768483</v>
      </c>
      <c r="Q37" s="48">
        <f t="shared" si="2"/>
        <v>20416478</v>
      </c>
      <c r="R37" s="48">
        <f t="shared" si="2"/>
        <v>-1303224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24017475</v>
      </c>
      <c r="X37" s="48">
        <f>IF(F21=F35,0,X21-X35)</f>
        <v>-20309095</v>
      </c>
      <c r="Y37" s="48">
        <f t="shared" si="2"/>
        <v>44326570</v>
      </c>
      <c r="Z37" s="49">
        <f>+IF(X37&lt;&gt;0,+(Y37/X37)*100,0)</f>
        <v>-218.25970088770572</v>
      </c>
      <c r="AA37" s="46">
        <f>+AA21-AA35</f>
        <v>-27078820</v>
      </c>
    </row>
    <row r="38" spans="1:27" ht="22.5" customHeight="1">
      <c r="A38" s="50" t="s">
        <v>60</v>
      </c>
      <c r="B38" s="29"/>
      <c r="C38" s="6">
        <v>35340380</v>
      </c>
      <c r="D38" s="6"/>
      <c r="E38" s="7">
        <v>57164217</v>
      </c>
      <c r="F38" s="8">
        <v>36427000</v>
      </c>
      <c r="G38" s="8">
        <v>817352</v>
      </c>
      <c r="H38" s="8">
        <v>5471675</v>
      </c>
      <c r="I38" s="8">
        <v>7647335</v>
      </c>
      <c r="J38" s="8">
        <v>13936362</v>
      </c>
      <c r="K38" s="8">
        <v>2935147</v>
      </c>
      <c r="L38" s="8">
        <v>7195357</v>
      </c>
      <c r="M38" s="8">
        <v>10378928</v>
      </c>
      <c r="N38" s="8">
        <v>20509432</v>
      </c>
      <c r="O38" s="8">
        <v>5082794</v>
      </c>
      <c r="P38" s="8">
        <v>-18718101</v>
      </c>
      <c r="Q38" s="8">
        <v>7393082</v>
      </c>
      <c r="R38" s="8">
        <v>-6242225</v>
      </c>
      <c r="S38" s="8"/>
      <c r="T38" s="8"/>
      <c r="U38" s="8"/>
      <c r="V38" s="8"/>
      <c r="W38" s="8">
        <v>28203569</v>
      </c>
      <c r="X38" s="8">
        <v>27320248</v>
      </c>
      <c r="Y38" s="8">
        <v>883321</v>
      </c>
      <c r="Z38" s="2">
        <v>3.23</v>
      </c>
      <c r="AA38" s="6">
        <v>36427000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800000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599999</v>
      </c>
      <c r="Y39" s="26">
        <v>-599999</v>
      </c>
      <c r="Z39" s="27">
        <v>-100</v>
      </c>
      <c r="AA39" s="28">
        <v>800000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2375052</v>
      </c>
      <c r="D41" s="56">
        <f>SUM(D37:D40)</f>
        <v>0</v>
      </c>
      <c r="E41" s="57">
        <f t="shared" si="3"/>
        <v>-548239738</v>
      </c>
      <c r="F41" s="58">
        <f t="shared" si="3"/>
        <v>10148180</v>
      </c>
      <c r="G41" s="58">
        <f t="shared" si="3"/>
        <v>45963380</v>
      </c>
      <c r="H41" s="58">
        <f t="shared" si="3"/>
        <v>-22099891</v>
      </c>
      <c r="I41" s="58">
        <f t="shared" si="3"/>
        <v>-3378451</v>
      </c>
      <c r="J41" s="58">
        <f t="shared" si="3"/>
        <v>20485038</v>
      </c>
      <c r="K41" s="58">
        <f t="shared" si="3"/>
        <v>2523193</v>
      </c>
      <c r="L41" s="58">
        <f t="shared" si="3"/>
        <v>-5442583</v>
      </c>
      <c r="M41" s="58">
        <f t="shared" si="3"/>
        <v>42200845</v>
      </c>
      <c r="N41" s="58">
        <f t="shared" si="3"/>
        <v>39281455</v>
      </c>
      <c r="O41" s="58">
        <f t="shared" si="3"/>
        <v>-5868425</v>
      </c>
      <c r="P41" s="58">
        <f t="shared" si="3"/>
        <v>-29486584</v>
      </c>
      <c r="Q41" s="58">
        <f t="shared" si="3"/>
        <v>27809560</v>
      </c>
      <c r="R41" s="58">
        <f t="shared" si="3"/>
        <v>-7545449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52221044</v>
      </c>
      <c r="X41" s="58">
        <f t="shared" si="3"/>
        <v>7611152</v>
      </c>
      <c r="Y41" s="58">
        <f t="shared" si="3"/>
        <v>44609892</v>
      </c>
      <c r="Z41" s="59">
        <f>+IF(X41&lt;&gt;0,+(Y41/X41)*100,0)</f>
        <v>586.1122205942019</v>
      </c>
      <c r="AA41" s="56">
        <f>SUM(AA37:AA40)</f>
        <v>10148180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2375052</v>
      </c>
      <c r="D43" s="64">
        <f>+D41-D42</f>
        <v>0</v>
      </c>
      <c r="E43" s="65">
        <f t="shared" si="4"/>
        <v>-548239738</v>
      </c>
      <c r="F43" s="66">
        <f t="shared" si="4"/>
        <v>10148180</v>
      </c>
      <c r="G43" s="66">
        <f t="shared" si="4"/>
        <v>45963380</v>
      </c>
      <c r="H43" s="66">
        <f t="shared" si="4"/>
        <v>-22099891</v>
      </c>
      <c r="I43" s="66">
        <f t="shared" si="4"/>
        <v>-3378451</v>
      </c>
      <c r="J43" s="66">
        <f t="shared" si="4"/>
        <v>20485038</v>
      </c>
      <c r="K43" s="66">
        <f t="shared" si="4"/>
        <v>2523193</v>
      </c>
      <c r="L43" s="66">
        <f t="shared" si="4"/>
        <v>-5442583</v>
      </c>
      <c r="M43" s="66">
        <f t="shared" si="4"/>
        <v>42200845</v>
      </c>
      <c r="N43" s="66">
        <f t="shared" si="4"/>
        <v>39281455</v>
      </c>
      <c r="O43" s="66">
        <f t="shared" si="4"/>
        <v>-5868425</v>
      </c>
      <c r="P43" s="66">
        <f t="shared" si="4"/>
        <v>-29486584</v>
      </c>
      <c r="Q43" s="66">
        <f t="shared" si="4"/>
        <v>27809560</v>
      </c>
      <c r="R43" s="66">
        <f t="shared" si="4"/>
        <v>-7545449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52221044</v>
      </c>
      <c r="X43" s="66">
        <f t="shared" si="4"/>
        <v>7611152</v>
      </c>
      <c r="Y43" s="66">
        <f t="shared" si="4"/>
        <v>44609892</v>
      </c>
      <c r="Z43" s="67">
        <f>+IF(X43&lt;&gt;0,+(Y43/X43)*100,0)</f>
        <v>586.1122205942019</v>
      </c>
      <c r="AA43" s="64">
        <f>+AA41-AA42</f>
        <v>10148180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2375052</v>
      </c>
      <c r="D45" s="56">
        <f>SUM(D43:D44)</f>
        <v>0</v>
      </c>
      <c r="E45" s="57">
        <f t="shared" si="5"/>
        <v>-548239738</v>
      </c>
      <c r="F45" s="58">
        <f t="shared" si="5"/>
        <v>10148180</v>
      </c>
      <c r="G45" s="58">
        <f t="shared" si="5"/>
        <v>45963380</v>
      </c>
      <c r="H45" s="58">
        <f t="shared" si="5"/>
        <v>-22099891</v>
      </c>
      <c r="I45" s="58">
        <f t="shared" si="5"/>
        <v>-3378451</v>
      </c>
      <c r="J45" s="58">
        <f t="shared" si="5"/>
        <v>20485038</v>
      </c>
      <c r="K45" s="58">
        <f t="shared" si="5"/>
        <v>2523193</v>
      </c>
      <c r="L45" s="58">
        <f t="shared" si="5"/>
        <v>-5442583</v>
      </c>
      <c r="M45" s="58">
        <f t="shared" si="5"/>
        <v>42200845</v>
      </c>
      <c r="N45" s="58">
        <f t="shared" si="5"/>
        <v>39281455</v>
      </c>
      <c r="O45" s="58">
        <f t="shared" si="5"/>
        <v>-5868425</v>
      </c>
      <c r="P45" s="58">
        <f t="shared" si="5"/>
        <v>-29486584</v>
      </c>
      <c r="Q45" s="58">
        <f t="shared" si="5"/>
        <v>27809560</v>
      </c>
      <c r="R45" s="58">
        <f t="shared" si="5"/>
        <v>-7545449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52221044</v>
      </c>
      <c r="X45" s="58">
        <f t="shared" si="5"/>
        <v>7611152</v>
      </c>
      <c r="Y45" s="58">
        <f t="shared" si="5"/>
        <v>44609892</v>
      </c>
      <c r="Z45" s="59">
        <f>+IF(X45&lt;&gt;0,+(Y45/X45)*100,0)</f>
        <v>586.1122205942019</v>
      </c>
      <c r="AA45" s="56">
        <f>SUM(AA43:AA44)</f>
        <v>10148180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2375052</v>
      </c>
      <c r="D47" s="71">
        <f>SUM(D45:D46)</f>
        <v>0</v>
      </c>
      <c r="E47" s="72">
        <f t="shared" si="6"/>
        <v>-548239738</v>
      </c>
      <c r="F47" s="73">
        <f t="shared" si="6"/>
        <v>10148180</v>
      </c>
      <c r="G47" s="73">
        <f t="shared" si="6"/>
        <v>45963380</v>
      </c>
      <c r="H47" s="74">
        <f t="shared" si="6"/>
        <v>-22099891</v>
      </c>
      <c r="I47" s="74">
        <f t="shared" si="6"/>
        <v>-3378451</v>
      </c>
      <c r="J47" s="74">
        <f t="shared" si="6"/>
        <v>20485038</v>
      </c>
      <c r="K47" s="74">
        <f t="shared" si="6"/>
        <v>2523193</v>
      </c>
      <c r="L47" s="74">
        <f t="shared" si="6"/>
        <v>-5442583</v>
      </c>
      <c r="M47" s="73">
        <f t="shared" si="6"/>
        <v>42200845</v>
      </c>
      <c r="N47" s="73">
        <f t="shared" si="6"/>
        <v>39281455</v>
      </c>
      <c r="O47" s="74">
        <f t="shared" si="6"/>
        <v>-5868425</v>
      </c>
      <c r="P47" s="74">
        <f t="shared" si="6"/>
        <v>-29486584</v>
      </c>
      <c r="Q47" s="74">
        <f t="shared" si="6"/>
        <v>27809560</v>
      </c>
      <c r="R47" s="74">
        <f t="shared" si="6"/>
        <v>-7545449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52221044</v>
      </c>
      <c r="X47" s="74">
        <f t="shared" si="6"/>
        <v>7611152</v>
      </c>
      <c r="Y47" s="74">
        <f t="shared" si="6"/>
        <v>44609892</v>
      </c>
      <c r="Z47" s="75">
        <f>+IF(X47&lt;&gt;0,+(Y47/X47)*100,0)</f>
        <v>586.1122205942019</v>
      </c>
      <c r="AA47" s="76">
        <f>SUM(AA45:AA46)</f>
        <v>10148180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50897324</v>
      </c>
      <c r="D7" s="6"/>
      <c r="E7" s="7">
        <v>52903762</v>
      </c>
      <c r="F7" s="8">
        <v>52903762</v>
      </c>
      <c r="G7" s="8">
        <v>9245351</v>
      </c>
      <c r="H7" s="8">
        <v>5302025</v>
      </c>
      <c r="I7" s="8">
        <v>8208810</v>
      </c>
      <c r="J7" s="8">
        <v>22756186</v>
      </c>
      <c r="K7" s="8">
        <v>5635427</v>
      </c>
      <c r="L7" s="8">
        <v>3908155</v>
      </c>
      <c r="M7" s="8">
        <v>4486166</v>
      </c>
      <c r="N7" s="8">
        <v>14029748</v>
      </c>
      <c r="O7" s="8">
        <v>4422521</v>
      </c>
      <c r="P7" s="8">
        <v>5158213</v>
      </c>
      <c r="Q7" s="8">
        <v>6411114</v>
      </c>
      <c r="R7" s="8">
        <v>15991848</v>
      </c>
      <c r="S7" s="8"/>
      <c r="T7" s="8"/>
      <c r="U7" s="8"/>
      <c r="V7" s="8"/>
      <c r="W7" s="8">
        <v>52777782</v>
      </c>
      <c r="X7" s="8">
        <v>39677818</v>
      </c>
      <c r="Y7" s="8">
        <v>13099964</v>
      </c>
      <c r="Z7" s="2">
        <v>33.02</v>
      </c>
      <c r="AA7" s="6">
        <v>52903762</v>
      </c>
    </row>
    <row r="8" spans="1:27" ht="13.5">
      <c r="A8" s="25" t="s">
        <v>34</v>
      </c>
      <c r="B8" s="24"/>
      <c r="C8" s="6">
        <v>11521138</v>
      </c>
      <c r="D8" s="6"/>
      <c r="E8" s="7">
        <v>12056703</v>
      </c>
      <c r="F8" s="8">
        <v>12056698</v>
      </c>
      <c r="G8" s="8">
        <v>1770520</v>
      </c>
      <c r="H8" s="8">
        <v>4263926</v>
      </c>
      <c r="I8" s="8">
        <v>1388132</v>
      </c>
      <c r="J8" s="8">
        <v>7422578</v>
      </c>
      <c r="K8" s="8">
        <v>1166785</v>
      </c>
      <c r="L8" s="8">
        <v>868705</v>
      </c>
      <c r="M8" s="8">
        <v>983302</v>
      </c>
      <c r="N8" s="8">
        <v>3018792</v>
      </c>
      <c r="O8" s="8">
        <v>985727</v>
      </c>
      <c r="P8" s="8">
        <v>954953</v>
      </c>
      <c r="Q8" s="8">
        <v>1224751</v>
      </c>
      <c r="R8" s="8">
        <v>3165431</v>
      </c>
      <c r="S8" s="8"/>
      <c r="T8" s="8"/>
      <c r="U8" s="8"/>
      <c r="V8" s="8"/>
      <c r="W8" s="8">
        <v>13606801</v>
      </c>
      <c r="X8" s="8">
        <v>9042523</v>
      </c>
      <c r="Y8" s="8">
        <v>4564278</v>
      </c>
      <c r="Z8" s="2">
        <v>50.48</v>
      </c>
      <c r="AA8" s="6">
        <v>12056698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468857</v>
      </c>
      <c r="D11" s="6"/>
      <c r="E11" s="7">
        <v>585860</v>
      </c>
      <c r="F11" s="8">
        <v>585860</v>
      </c>
      <c r="G11" s="8"/>
      <c r="H11" s="8"/>
      <c r="I11" s="8"/>
      <c r="J11" s="8"/>
      <c r="K11" s="8"/>
      <c r="L11" s="8">
        <v>17459</v>
      </c>
      <c r="M11" s="8">
        <v>30539</v>
      </c>
      <c r="N11" s="8">
        <v>47998</v>
      </c>
      <c r="O11" s="8">
        <v>5185</v>
      </c>
      <c r="P11" s="8">
        <v>17731</v>
      </c>
      <c r="Q11" s="8">
        <v>27719</v>
      </c>
      <c r="R11" s="8">
        <v>50635</v>
      </c>
      <c r="S11" s="8"/>
      <c r="T11" s="8"/>
      <c r="U11" s="8"/>
      <c r="V11" s="8"/>
      <c r="W11" s="8">
        <v>98633</v>
      </c>
      <c r="X11" s="8">
        <v>439394</v>
      </c>
      <c r="Y11" s="8">
        <v>-340761</v>
      </c>
      <c r="Z11" s="2">
        <v>-77.55</v>
      </c>
      <c r="AA11" s="6">
        <v>585860</v>
      </c>
    </row>
    <row r="12" spans="1:27" ht="13.5">
      <c r="A12" s="25" t="s">
        <v>37</v>
      </c>
      <c r="B12" s="29"/>
      <c r="C12" s="6">
        <v>11907865</v>
      </c>
      <c r="D12" s="6"/>
      <c r="E12" s="7">
        <v>17000000</v>
      </c>
      <c r="F12" s="8">
        <v>10000000</v>
      </c>
      <c r="G12" s="8"/>
      <c r="H12" s="8"/>
      <c r="I12" s="8">
        <v>167992</v>
      </c>
      <c r="J12" s="8">
        <v>167992</v>
      </c>
      <c r="K12" s="8"/>
      <c r="L12" s="8">
        <v>406631</v>
      </c>
      <c r="M12" s="8">
        <v>277588</v>
      </c>
      <c r="N12" s="8">
        <v>684219</v>
      </c>
      <c r="O12" s="8">
        <v>779065</v>
      </c>
      <c r="P12" s="8">
        <v>289708</v>
      </c>
      <c r="Q12" s="8">
        <v>460230</v>
      </c>
      <c r="R12" s="8">
        <v>1529003</v>
      </c>
      <c r="S12" s="8"/>
      <c r="T12" s="8"/>
      <c r="U12" s="8"/>
      <c r="V12" s="8"/>
      <c r="W12" s="8">
        <v>2381214</v>
      </c>
      <c r="X12" s="8">
        <v>7500001</v>
      </c>
      <c r="Y12" s="8">
        <v>-5118787</v>
      </c>
      <c r="Z12" s="2">
        <v>-68.25</v>
      </c>
      <c r="AA12" s="6">
        <v>10000000</v>
      </c>
    </row>
    <row r="13" spans="1:27" ht="13.5">
      <c r="A13" s="23" t="s">
        <v>38</v>
      </c>
      <c r="B13" s="29"/>
      <c r="C13" s="6">
        <v>18771234</v>
      </c>
      <c r="D13" s="6"/>
      <c r="E13" s="7">
        <v>15500000</v>
      </c>
      <c r="F13" s="8">
        <v>15500000</v>
      </c>
      <c r="G13" s="8">
        <v>2208352</v>
      </c>
      <c r="H13" s="8">
        <v>2257302</v>
      </c>
      <c r="I13" s="8">
        <v>2090983</v>
      </c>
      <c r="J13" s="8">
        <v>6556637</v>
      </c>
      <c r="K13" s="8">
        <v>2272978</v>
      </c>
      <c r="L13" s="8">
        <v>2318594</v>
      </c>
      <c r="M13" s="8">
        <v>2468895</v>
      </c>
      <c r="N13" s="8">
        <v>7060467</v>
      </c>
      <c r="O13" s="8">
        <v>-53922</v>
      </c>
      <c r="P13" s="8">
        <v>2438957</v>
      </c>
      <c r="Q13" s="8">
        <v>2594172</v>
      </c>
      <c r="R13" s="8">
        <v>4979207</v>
      </c>
      <c r="S13" s="8"/>
      <c r="T13" s="8"/>
      <c r="U13" s="8"/>
      <c r="V13" s="8"/>
      <c r="W13" s="8">
        <v>18596311</v>
      </c>
      <c r="X13" s="8">
        <v>11624999</v>
      </c>
      <c r="Y13" s="8">
        <v>6971312</v>
      </c>
      <c r="Z13" s="2">
        <v>59.97</v>
      </c>
      <c r="AA13" s="6">
        <v>15500000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332710701</v>
      </c>
      <c r="D18" s="6"/>
      <c r="E18" s="7">
        <v>362585328</v>
      </c>
      <c r="F18" s="8">
        <v>364900328</v>
      </c>
      <c r="G18" s="8"/>
      <c r="H18" s="8"/>
      <c r="I18" s="8"/>
      <c r="J18" s="8"/>
      <c r="K18" s="8"/>
      <c r="L18" s="8">
        <v>494730</v>
      </c>
      <c r="M18" s="8">
        <v>118207738</v>
      </c>
      <c r="N18" s="8">
        <v>118702468</v>
      </c>
      <c r="O18" s="8">
        <v>405580</v>
      </c>
      <c r="P18" s="8"/>
      <c r="Q18" s="8">
        <v>88893325</v>
      </c>
      <c r="R18" s="8">
        <v>89298905</v>
      </c>
      <c r="S18" s="8"/>
      <c r="T18" s="8"/>
      <c r="U18" s="8"/>
      <c r="V18" s="8"/>
      <c r="W18" s="8">
        <v>208001373</v>
      </c>
      <c r="X18" s="8">
        <v>273675242</v>
      </c>
      <c r="Y18" s="8">
        <v>-65673869</v>
      </c>
      <c r="Z18" s="2">
        <v>-24</v>
      </c>
      <c r="AA18" s="6">
        <v>364900328</v>
      </c>
    </row>
    <row r="19" spans="1:27" ht="13.5">
      <c r="A19" s="23" t="s">
        <v>44</v>
      </c>
      <c r="B19" s="29"/>
      <c r="C19" s="6">
        <v>1227862</v>
      </c>
      <c r="D19" s="6"/>
      <c r="E19" s="7">
        <v>22101</v>
      </c>
      <c r="F19" s="26">
        <v>377452</v>
      </c>
      <c r="G19" s="26"/>
      <c r="H19" s="26">
        <v>406</v>
      </c>
      <c r="I19" s="26"/>
      <c r="J19" s="26">
        <v>406</v>
      </c>
      <c r="K19" s="26">
        <v>406</v>
      </c>
      <c r="L19" s="26"/>
      <c r="M19" s="26">
        <v>1000</v>
      </c>
      <c r="N19" s="26">
        <v>1406</v>
      </c>
      <c r="O19" s="26">
        <v>9430</v>
      </c>
      <c r="P19" s="26">
        <v>6092</v>
      </c>
      <c r="Q19" s="26">
        <v>22969</v>
      </c>
      <c r="R19" s="26">
        <v>38491</v>
      </c>
      <c r="S19" s="26"/>
      <c r="T19" s="26"/>
      <c r="U19" s="26"/>
      <c r="V19" s="26"/>
      <c r="W19" s="26">
        <v>40303</v>
      </c>
      <c r="X19" s="26">
        <v>283090</v>
      </c>
      <c r="Y19" s="26">
        <v>-242787</v>
      </c>
      <c r="Z19" s="27">
        <v>-85.76</v>
      </c>
      <c r="AA19" s="28">
        <v>377452</v>
      </c>
    </row>
    <row r="20" spans="1:27" ht="13.5">
      <c r="A20" s="23" t="s">
        <v>45</v>
      </c>
      <c r="B20" s="29"/>
      <c r="C20" s="6">
        <v>2817516</v>
      </c>
      <c r="D20" s="6"/>
      <c r="E20" s="7"/>
      <c r="F20" s="8">
        <v>953713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715285</v>
      </c>
      <c r="Y20" s="8">
        <v>-715285</v>
      </c>
      <c r="Z20" s="2">
        <v>-100</v>
      </c>
      <c r="AA20" s="6">
        <v>953713</v>
      </c>
    </row>
    <row r="21" spans="1:27" ht="24.75" customHeight="1">
      <c r="A21" s="31" t="s">
        <v>46</v>
      </c>
      <c r="B21" s="32"/>
      <c r="C21" s="33">
        <f aca="true" t="shared" si="0" ref="C21:Y21">SUM(C5:C20)</f>
        <v>430322497</v>
      </c>
      <c r="D21" s="33">
        <f t="shared" si="0"/>
        <v>0</v>
      </c>
      <c r="E21" s="34">
        <f t="shared" si="0"/>
        <v>460653754</v>
      </c>
      <c r="F21" s="35">
        <f t="shared" si="0"/>
        <v>457277813</v>
      </c>
      <c r="G21" s="35">
        <f t="shared" si="0"/>
        <v>13224223</v>
      </c>
      <c r="H21" s="35">
        <f t="shared" si="0"/>
        <v>11823659</v>
      </c>
      <c r="I21" s="35">
        <f t="shared" si="0"/>
        <v>11855917</v>
      </c>
      <c r="J21" s="35">
        <f t="shared" si="0"/>
        <v>36903799</v>
      </c>
      <c r="K21" s="35">
        <f t="shared" si="0"/>
        <v>9075596</v>
      </c>
      <c r="L21" s="35">
        <f t="shared" si="0"/>
        <v>8014274</v>
      </c>
      <c r="M21" s="35">
        <f t="shared" si="0"/>
        <v>126455228</v>
      </c>
      <c r="N21" s="35">
        <f t="shared" si="0"/>
        <v>143545098</v>
      </c>
      <c r="O21" s="35">
        <f t="shared" si="0"/>
        <v>6553586</v>
      </c>
      <c r="P21" s="35">
        <f t="shared" si="0"/>
        <v>8865654</v>
      </c>
      <c r="Q21" s="35">
        <f t="shared" si="0"/>
        <v>99634280</v>
      </c>
      <c r="R21" s="35">
        <f t="shared" si="0"/>
        <v>115053520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295502417</v>
      </c>
      <c r="X21" s="35">
        <f t="shared" si="0"/>
        <v>342958352</v>
      </c>
      <c r="Y21" s="35">
        <f t="shared" si="0"/>
        <v>-47455935</v>
      </c>
      <c r="Z21" s="36">
        <f>+IF(X21&lt;&gt;0,+(Y21/X21)*100,0)</f>
        <v>-13.83722971703573</v>
      </c>
      <c r="AA21" s="33">
        <f>SUM(AA5:AA20)</f>
        <v>457277813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144270589</v>
      </c>
      <c r="D24" s="6"/>
      <c r="E24" s="7">
        <v>153742937</v>
      </c>
      <c r="F24" s="8">
        <v>153715420</v>
      </c>
      <c r="G24" s="8"/>
      <c r="H24" s="8">
        <v>10985731</v>
      </c>
      <c r="I24" s="8">
        <v>12362488</v>
      </c>
      <c r="J24" s="8">
        <v>23348219</v>
      </c>
      <c r="K24" s="8">
        <v>13119269</v>
      </c>
      <c r="L24" s="8">
        <v>19976918</v>
      </c>
      <c r="M24" s="8">
        <v>13134336</v>
      </c>
      <c r="N24" s="8">
        <v>46230523</v>
      </c>
      <c r="O24" s="8">
        <v>13353323</v>
      </c>
      <c r="P24" s="8">
        <v>15033163</v>
      </c>
      <c r="Q24" s="8">
        <v>12904958</v>
      </c>
      <c r="R24" s="8">
        <v>41291444</v>
      </c>
      <c r="S24" s="8"/>
      <c r="T24" s="8"/>
      <c r="U24" s="8"/>
      <c r="V24" s="8"/>
      <c r="W24" s="8">
        <v>110870186</v>
      </c>
      <c r="X24" s="8">
        <v>115286545</v>
      </c>
      <c r="Y24" s="8">
        <v>-4416359</v>
      </c>
      <c r="Z24" s="2">
        <v>-3.83</v>
      </c>
      <c r="AA24" s="6">
        <v>153715420</v>
      </c>
    </row>
    <row r="25" spans="1:27" ht="13.5">
      <c r="A25" s="25" t="s">
        <v>49</v>
      </c>
      <c r="B25" s="24"/>
      <c r="C25" s="6">
        <v>6387752</v>
      </c>
      <c r="D25" s="6"/>
      <c r="E25" s="7">
        <v>5507223</v>
      </c>
      <c r="F25" s="8">
        <v>8055790</v>
      </c>
      <c r="G25" s="8">
        <v>30014</v>
      </c>
      <c r="H25" s="8"/>
      <c r="I25" s="8">
        <v>572117</v>
      </c>
      <c r="J25" s="8">
        <v>602131</v>
      </c>
      <c r="K25" s="8">
        <v>1115764</v>
      </c>
      <c r="L25" s="8">
        <v>478916</v>
      </c>
      <c r="M25" s="8">
        <v>508300</v>
      </c>
      <c r="N25" s="8">
        <v>2102980</v>
      </c>
      <c r="O25" s="8">
        <v>542731</v>
      </c>
      <c r="P25" s="8">
        <v>497646</v>
      </c>
      <c r="Q25" s="8">
        <v>468767</v>
      </c>
      <c r="R25" s="8">
        <v>1509144</v>
      </c>
      <c r="S25" s="8"/>
      <c r="T25" s="8"/>
      <c r="U25" s="8"/>
      <c r="V25" s="8"/>
      <c r="W25" s="8">
        <v>4214255</v>
      </c>
      <c r="X25" s="8">
        <v>6041839</v>
      </c>
      <c r="Y25" s="8">
        <v>-1827584</v>
      </c>
      <c r="Z25" s="2">
        <v>-30.25</v>
      </c>
      <c r="AA25" s="6">
        <v>8055790</v>
      </c>
    </row>
    <row r="26" spans="1:27" ht="13.5">
      <c r="A26" s="25" t="s">
        <v>50</v>
      </c>
      <c r="B26" s="24"/>
      <c r="C26" s="6">
        <v>76989353</v>
      </c>
      <c r="D26" s="6"/>
      <c r="E26" s="7">
        <v>13450786</v>
      </c>
      <c r="F26" s="8">
        <v>13450786</v>
      </c>
      <c r="G26" s="8"/>
      <c r="H26" s="8"/>
      <c r="I26" s="8"/>
      <c r="J26" s="8"/>
      <c r="K26" s="8"/>
      <c r="L26" s="8">
        <v>-953713</v>
      </c>
      <c r="M26" s="8"/>
      <c r="N26" s="8">
        <v>-953713</v>
      </c>
      <c r="O26" s="8"/>
      <c r="P26" s="8"/>
      <c r="Q26" s="8"/>
      <c r="R26" s="8"/>
      <c r="S26" s="8"/>
      <c r="T26" s="8"/>
      <c r="U26" s="8"/>
      <c r="V26" s="8"/>
      <c r="W26" s="8">
        <v>-953713</v>
      </c>
      <c r="X26" s="8">
        <v>10088089</v>
      </c>
      <c r="Y26" s="8">
        <v>-11041802</v>
      </c>
      <c r="Z26" s="2">
        <v>-109.45</v>
      </c>
      <c r="AA26" s="6">
        <v>13450786</v>
      </c>
    </row>
    <row r="27" spans="1:27" ht="13.5">
      <c r="A27" s="25" t="s">
        <v>51</v>
      </c>
      <c r="B27" s="24"/>
      <c r="C27" s="6">
        <v>94331424</v>
      </c>
      <c r="D27" s="6"/>
      <c r="E27" s="7">
        <v>44147630</v>
      </c>
      <c r="F27" s="8">
        <v>44005430</v>
      </c>
      <c r="G27" s="8"/>
      <c r="H27" s="8"/>
      <c r="I27" s="8"/>
      <c r="J27" s="8"/>
      <c r="K27" s="8"/>
      <c r="L27" s="8"/>
      <c r="M27" s="8"/>
      <c r="N27" s="8"/>
      <c r="O27" s="8"/>
      <c r="P27" s="8">
        <v>-30799107</v>
      </c>
      <c r="Q27" s="8">
        <v>11292790</v>
      </c>
      <c r="R27" s="8">
        <v>-19506317</v>
      </c>
      <c r="S27" s="8"/>
      <c r="T27" s="8"/>
      <c r="U27" s="8"/>
      <c r="V27" s="8"/>
      <c r="W27" s="8">
        <v>-19506317</v>
      </c>
      <c r="X27" s="8">
        <v>33004064</v>
      </c>
      <c r="Y27" s="8">
        <v>-52510381</v>
      </c>
      <c r="Z27" s="2">
        <v>-159.1</v>
      </c>
      <c r="AA27" s="6">
        <v>44005430</v>
      </c>
    </row>
    <row r="28" spans="1:27" ht="13.5">
      <c r="A28" s="25" t="s">
        <v>52</v>
      </c>
      <c r="B28" s="24"/>
      <c r="C28" s="6">
        <v>73424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>
        <v>15325367</v>
      </c>
      <c r="D29" s="6"/>
      <c r="E29" s="7">
        <v>19632800</v>
      </c>
      <c r="F29" s="8">
        <v>19632800</v>
      </c>
      <c r="G29" s="8"/>
      <c r="H29" s="8"/>
      <c r="I29" s="8"/>
      <c r="J29" s="8"/>
      <c r="K29" s="8"/>
      <c r="L29" s="8">
        <v>1301728</v>
      </c>
      <c r="M29" s="8">
        <v>1334322</v>
      </c>
      <c r="N29" s="8">
        <v>2636050</v>
      </c>
      <c r="O29" s="8"/>
      <c r="P29" s="8"/>
      <c r="Q29" s="8"/>
      <c r="R29" s="8"/>
      <c r="S29" s="8"/>
      <c r="T29" s="8"/>
      <c r="U29" s="8"/>
      <c r="V29" s="8"/>
      <c r="W29" s="8">
        <v>2636050</v>
      </c>
      <c r="X29" s="8">
        <v>14724599</v>
      </c>
      <c r="Y29" s="8">
        <v>-12088549</v>
      </c>
      <c r="Z29" s="2">
        <v>-82.1</v>
      </c>
      <c r="AA29" s="6">
        <v>19632800</v>
      </c>
    </row>
    <row r="30" spans="1:27" ht="13.5">
      <c r="A30" s="25" t="s">
        <v>54</v>
      </c>
      <c r="B30" s="24"/>
      <c r="C30" s="6">
        <v>70884879</v>
      </c>
      <c r="D30" s="6"/>
      <c r="E30" s="7">
        <v>27428066</v>
      </c>
      <c r="F30" s="8">
        <v>33966524</v>
      </c>
      <c r="G30" s="8">
        <v>2431435</v>
      </c>
      <c r="H30" s="8">
        <v>2894800</v>
      </c>
      <c r="I30" s="8">
        <v>2428920</v>
      </c>
      <c r="J30" s="8">
        <v>7755155</v>
      </c>
      <c r="K30" s="8">
        <v>3157047</v>
      </c>
      <c r="L30" s="8">
        <v>1923414</v>
      </c>
      <c r="M30" s="8">
        <v>1000811</v>
      </c>
      <c r="N30" s="8">
        <v>6081272</v>
      </c>
      <c r="O30" s="8">
        <v>1808906</v>
      </c>
      <c r="P30" s="8">
        <v>1495867</v>
      </c>
      <c r="Q30" s="8">
        <v>5894964</v>
      </c>
      <c r="R30" s="8">
        <v>9199737</v>
      </c>
      <c r="S30" s="8"/>
      <c r="T30" s="8"/>
      <c r="U30" s="8"/>
      <c r="V30" s="8"/>
      <c r="W30" s="8">
        <v>23036164</v>
      </c>
      <c r="X30" s="8">
        <v>25474898</v>
      </c>
      <c r="Y30" s="8">
        <v>-2438734</v>
      </c>
      <c r="Z30" s="2">
        <v>-9.57</v>
      </c>
      <c r="AA30" s="6">
        <v>33966524</v>
      </c>
    </row>
    <row r="31" spans="1:27" ht="13.5">
      <c r="A31" s="25" t="s">
        <v>55</v>
      </c>
      <c r="B31" s="24"/>
      <c r="C31" s="6">
        <v>114333019</v>
      </c>
      <c r="D31" s="6"/>
      <c r="E31" s="7">
        <v>92082145</v>
      </c>
      <c r="F31" s="8">
        <v>122424746</v>
      </c>
      <c r="G31" s="8">
        <v>2957330</v>
      </c>
      <c r="H31" s="8">
        <v>6940046</v>
      </c>
      <c r="I31" s="8">
        <v>1265874</v>
      </c>
      <c r="J31" s="8">
        <v>11163250</v>
      </c>
      <c r="K31" s="8">
        <v>9315769</v>
      </c>
      <c r="L31" s="8">
        <v>8671266</v>
      </c>
      <c r="M31" s="8">
        <v>21799355</v>
      </c>
      <c r="N31" s="8">
        <v>39786390</v>
      </c>
      <c r="O31" s="8">
        <v>8442971</v>
      </c>
      <c r="P31" s="8">
        <v>8073705</v>
      </c>
      <c r="Q31" s="8">
        <v>11113565</v>
      </c>
      <c r="R31" s="8">
        <v>27630241</v>
      </c>
      <c r="S31" s="8"/>
      <c r="T31" s="8"/>
      <c r="U31" s="8"/>
      <c r="V31" s="8"/>
      <c r="W31" s="8">
        <v>78579881</v>
      </c>
      <c r="X31" s="8">
        <v>91818554</v>
      </c>
      <c r="Y31" s="8">
        <v>-13238673</v>
      </c>
      <c r="Z31" s="2">
        <v>-14.42</v>
      </c>
      <c r="AA31" s="6">
        <v>122424746</v>
      </c>
    </row>
    <row r="32" spans="1:27" ht="13.5">
      <c r="A32" s="25" t="s">
        <v>43</v>
      </c>
      <c r="B32" s="24"/>
      <c r="C32" s="6">
        <v>200000</v>
      </c>
      <c r="D32" s="6"/>
      <c r="E32" s="7">
        <v>620000</v>
      </c>
      <c r="F32" s="8">
        <v>686540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65000</v>
      </c>
      <c r="R32" s="8">
        <v>65000</v>
      </c>
      <c r="S32" s="8"/>
      <c r="T32" s="8"/>
      <c r="U32" s="8"/>
      <c r="V32" s="8"/>
      <c r="W32" s="8">
        <v>65000</v>
      </c>
      <c r="X32" s="8">
        <v>514907</v>
      </c>
      <c r="Y32" s="8">
        <v>-449907</v>
      </c>
      <c r="Z32" s="2">
        <v>-87.38</v>
      </c>
      <c r="AA32" s="6">
        <v>686540</v>
      </c>
    </row>
    <row r="33" spans="1:27" ht="13.5">
      <c r="A33" s="25" t="s">
        <v>56</v>
      </c>
      <c r="B33" s="24"/>
      <c r="C33" s="6">
        <v>72559177</v>
      </c>
      <c r="D33" s="6"/>
      <c r="E33" s="7">
        <v>98955559</v>
      </c>
      <c r="F33" s="8">
        <v>104832918</v>
      </c>
      <c r="G33" s="8">
        <v>1340602</v>
      </c>
      <c r="H33" s="8">
        <v>3968377</v>
      </c>
      <c r="I33" s="8">
        <v>5181551</v>
      </c>
      <c r="J33" s="8">
        <v>10490530</v>
      </c>
      <c r="K33" s="8">
        <v>4911661</v>
      </c>
      <c r="L33" s="8">
        <v>5815453</v>
      </c>
      <c r="M33" s="8">
        <v>7683200</v>
      </c>
      <c r="N33" s="8">
        <v>18410314</v>
      </c>
      <c r="O33" s="8">
        <v>10263038</v>
      </c>
      <c r="P33" s="8">
        <v>5034779</v>
      </c>
      <c r="Q33" s="8">
        <v>9286064</v>
      </c>
      <c r="R33" s="8">
        <v>24583881</v>
      </c>
      <c r="S33" s="8"/>
      <c r="T33" s="8"/>
      <c r="U33" s="8"/>
      <c r="V33" s="8"/>
      <c r="W33" s="8">
        <v>53484725</v>
      </c>
      <c r="X33" s="8">
        <v>78624690</v>
      </c>
      <c r="Y33" s="8">
        <v>-25139965</v>
      </c>
      <c r="Z33" s="2">
        <v>-31.97</v>
      </c>
      <c r="AA33" s="6">
        <v>104832918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595354984</v>
      </c>
      <c r="D35" s="33">
        <f>SUM(D24:D34)</f>
        <v>0</v>
      </c>
      <c r="E35" s="34">
        <f t="shared" si="1"/>
        <v>455567146</v>
      </c>
      <c r="F35" s="35">
        <f t="shared" si="1"/>
        <v>500770954</v>
      </c>
      <c r="G35" s="35">
        <f t="shared" si="1"/>
        <v>6759381</v>
      </c>
      <c r="H35" s="35">
        <f t="shared" si="1"/>
        <v>24788954</v>
      </c>
      <c r="I35" s="35">
        <f t="shared" si="1"/>
        <v>21810950</v>
      </c>
      <c r="J35" s="35">
        <f t="shared" si="1"/>
        <v>53359285</v>
      </c>
      <c r="K35" s="35">
        <f t="shared" si="1"/>
        <v>31619510</v>
      </c>
      <c r="L35" s="35">
        <f t="shared" si="1"/>
        <v>37213982</v>
      </c>
      <c r="M35" s="35">
        <f t="shared" si="1"/>
        <v>45460324</v>
      </c>
      <c r="N35" s="35">
        <f t="shared" si="1"/>
        <v>114293816</v>
      </c>
      <c r="O35" s="35">
        <f t="shared" si="1"/>
        <v>34410969</v>
      </c>
      <c r="P35" s="35">
        <f t="shared" si="1"/>
        <v>-663947</v>
      </c>
      <c r="Q35" s="35">
        <f t="shared" si="1"/>
        <v>51026108</v>
      </c>
      <c r="R35" s="35">
        <f t="shared" si="1"/>
        <v>84773130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252426231</v>
      </c>
      <c r="X35" s="35">
        <f t="shared" si="1"/>
        <v>375578185</v>
      </c>
      <c r="Y35" s="35">
        <f t="shared" si="1"/>
        <v>-123151954</v>
      </c>
      <c r="Z35" s="36">
        <f>+IF(X35&lt;&gt;0,+(Y35/X35)*100,0)</f>
        <v>-32.78996462480908</v>
      </c>
      <c r="AA35" s="33">
        <f>SUM(AA24:AA34)</f>
        <v>500770954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-165032487</v>
      </c>
      <c r="D37" s="46">
        <f>+D21-D35</f>
        <v>0</v>
      </c>
      <c r="E37" s="47">
        <f t="shared" si="2"/>
        <v>5086608</v>
      </c>
      <c r="F37" s="48">
        <f t="shared" si="2"/>
        <v>-43493141</v>
      </c>
      <c r="G37" s="48">
        <f t="shared" si="2"/>
        <v>6464842</v>
      </c>
      <c r="H37" s="48">
        <f t="shared" si="2"/>
        <v>-12965295</v>
      </c>
      <c r="I37" s="48">
        <f t="shared" si="2"/>
        <v>-9955033</v>
      </c>
      <c r="J37" s="48">
        <f t="shared" si="2"/>
        <v>-16455486</v>
      </c>
      <c r="K37" s="48">
        <f t="shared" si="2"/>
        <v>-22543914</v>
      </c>
      <c r="L37" s="48">
        <f t="shared" si="2"/>
        <v>-29199708</v>
      </c>
      <c r="M37" s="48">
        <f t="shared" si="2"/>
        <v>80994904</v>
      </c>
      <c r="N37" s="48">
        <f t="shared" si="2"/>
        <v>29251282</v>
      </c>
      <c r="O37" s="48">
        <f t="shared" si="2"/>
        <v>-27857383</v>
      </c>
      <c r="P37" s="48">
        <f t="shared" si="2"/>
        <v>9529601</v>
      </c>
      <c r="Q37" s="48">
        <f t="shared" si="2"/>
        <v>48608172</v>
      </c>
      <c r="R37" s="48">
        <f t="shared" si="2"/>
        <v>30280390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43076186</v>
      </c>
      <c r="X37" s="48">
        <f>IF(F21=F35,0,X21-X35)</f>
        <v>-32619833</v>
      </c>
      <c r="Y37" s="48">
        <f t="shared" si="2"/>
        <v>75696019</v>
      </c>
      <c r="Z37" s="49">
        <f>+IF(X37&lt;&gt;0,+(Y37/X37)*100,0)</f>
        <v>-232.05520089572502</v>
      </c>
      <c r="AA37" s="46">
        <f>+AA21-AA35</f>
        <v>-43493141</v>
      </c>
    </row>
    <row r="38" spans="1:27" ht="22.5" customHeight="1">
      <c r="A38" s="50" t="s">
        <v>60</v>
      </c>
      <c r="B38" s="29"/>
      <c r="C38" s="6">
        <v>297565000</v>
      </c>
      <c r="D38" s="6"/>
      <c r="E38" s="7">
        <v>279277000</v>
      </c>
      <c r="F38" s="8">
        <v>276862000</v>
      </c>
      <c r="G38" s="8"/>
      <c r="H38" s="8"/>
      <c r="I38" s="8"/>
      <c r="J38" s="8"/>
      <c r="K38" s="8"/>
      <c r="L38" s="8">
        <v>24650354</v>
      </c>
      <c r="M38" s="8">
        <v>21553486</v>
      </c>
      <c r="N38" s="8">
        <v>46203840</v>
      </c>
      <c r="O38" s="8"/>
      <c r="P38" s="8"/>
      <c r="Q38" s="8">
        <v>79677037</v>
      </c>
      <c r="R38" s="8">
        <v>79677037</v>
      </c>
      <c r="S38" s="8"/>
      <c r="T38" s="8"/>
      <c r="U38" s="8"/>
      <c r="V38" s="8"/>
      <c r="W38" s="8">
        <v>125880877</v>
      </c>
      <c r="X38" s="8">
        <v>207646501</v>
      </c>
      <c r="Y38" s="8">
        <v>-81765624</v>
      </c>
      <c r="Z38" s="2">
        <v>-39.38</v>
      </c>
      <c r="AA38" s="6">
        <v>276862000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132532513</v>
      </c>
      <c r="D41" s="56">
        <f>SUM(D37:D40)</f>
        <v>0</v>
      </c>
      <c r="E41" s="57">
        <f t="shared" si="3"/>
        <v>284363608</v>
      </c>
      <c r="F41" s="58">
        <f t="shared" si="3"/>
        <v>233368859</v>
      </c>
      <c r="G41" s="58">
        <f t="shared" si="3"/>
        <v>6464842</v>
      </c>
      <c r="H41" s="58">
        <f t="shared" si="3"/>
        <v>-12965295</v>
      </c>
      <c r="I41" s="58">
        <f t="shared" si="3"/>
        <v>-9955033</v>
      </c>
      <c r="J41" s="58">
        <f t="shared" si="3"/>
        <v>-16455486</v>
      </c>
      <c r="K41" s="58">
        <f t="shared" si="3"/>
        <v>-22543914</v>
      </c>
      <c r="L41" s="58">
        <f t="shared" si="3"/>
        <v>-4549354</v>
      </c>
      <c r="M41" s="58">
        <f t="shared" si="3"/>
        <v>102548390</v>
      </c>
      <c r="N41" s="58">
        <f t="shared" si="3"/>
        <v>75455122</v>
      </c>
      <c r="O41" s="58">
        <f t="shared" si="3"/>
        <v>-27857383</v>
      </c>
      <c r="P41" s="58">
        <f t="shared" si="3"/>
        <v>9529601</v>
      </c>
      <c r="Q41" s="58">
        <f t="shared" si="3"/>
        <v>128285209</v>
      </c>
      <c r="R41" s="58">
        <f t="shared" si="3"/>
        <v>109957427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168957063</v>
      </c>
      <c r="X41" s="58">
        <f t="shared" si="3"/>
        <v>175026668</v>
      </c>
      <c r="Y41" s="58">
        <f t="shared" si="3"/>
        <v>-6069605</v>
      </c>
      <c r="Z41" s="59">
        <f>+IF(X41&lt;&gt;0,+(Y41/X41)*100,0)</f>
        <v>-3.4678172585677056</v>
      </c>
      <c r="AA41" s="56">
        <f>SUM(AA37:AA40)</f>
        <v>233368859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132532513</v>
      </c>
      <c r="D43" s="64">
        <f>+D41-D42</f>
        <v>0</v>
      </c>
      <c r="E43" s="65">
        <f t="shared" si="4"/>
        <v>284363608</v>
      </c>
      <c r="F43" s="66">
        <f t="shared" si="4"/>
        <v>233368859</v>
      </c>
      <c r="G43" s="66">
        <f t="shared" si="4"/>
        <v>6464842</v>
      </c>
      <c r="H43" s="66">
        <f t="shared" si="4"/>
        <v>-12965295</v>
      </c>
      <c r="I43" s="66">
        <f t="shared" si="4"/>
        <v>-9955033</v>
      </c>
      <c r="J43" s="66">
        <f t="shared" si="4"/>
        <v>-16455486</v>
      </c>
      <c r="K43" s="66">
        <f t="shared" si="4"/>
        <v>-22543914</v>
      </c>
      <c r="L43" s="66">
        <f t="shared" si="4"/>
        <v>-4549354</v>
      </c>
      <c r="M43" s="66">
        <f t="shared" si="4"/>
        <v>102548390</v>
      </c>
      <c r="N43" s="66">
        <f t="shared" si="4"/>
        <v>75455122</v>
      </c>
      <c r="O43" s="66">
        <f t="shared" si="4"/>
        <v>-27857383</v>
      </c>
      <c r="P43" s="66">
        <f t="shared" si="4"/>
        <v>9529601</v>
      </c>
      <c r="Q43" s="66">
        <f t="shared" si="4"/>
        <v>128285209</v>
      </c>
      <c r="R43" s="66">
        <f t="shared" si="4"/>
        <v>109957427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168957063</v>
      </c>
      <c r="X43" s="66">
        <f t="shared" si="4"/>
        <v>175026668</v>
      </c>
      <c r="Y43" s="66">
        <f t="shared" si="4"/>
        <v>-6069605</v>
      </c>
      <c r="Z43" s="67">
        <f>+IF(X43&lt;&gt;0,+(Y43/X43)*100,0)</f>
        <v>-3.4678172585677056</v>
      </c>
      <c r="AA43" s="64">
        <f>+AA41-AA42</f>
        <v>233368859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132532513</v>
      </c>
      <c r="D45" s="56">
        <f>SUM(D43:D44)</f>
        <v>0</v>
      </c>
      <c r="E45" s="57">
        <f t="shared" si="5"/>
        <v>284363608</v>
      </c>
      <c r="F45" s="58">
        <f t="shared" si="5"/>
        <v>233368859</v>
      </c>
      <c r="G45" s="58">
        <f t="shared" si="5"/>
        <v>6464842</v>
      </c>
      <c r="H45" s="58">
        <f t="shared" si="5"/>
        <v>-12965295</v>
      </c>
      <c r="I45" s="58">
        <f t="shared" si="5"/>
        <v>-9955033</v>
      </c>
      <c r="J45" s="58">
        <f t="shared" si="5"/>
        <v>-16455486</v>
      </c>
      <c r="K45" s="58">
        <f t="shared" si="5"/>
        <v>-22543914</v>
      </c>
      <c r="L45" s="58">
        <f t="shared" si="5"/>
        <v>-4549354</v>
      </c>
      <c r="M45" s="58">
        <f t="shared" si="5"/>
        <v>102548390</v>
      </c>
      <c r="N45" s="58">
        <f t="shared" si="5"/>
        <v>75455122</v>
      </c>
      <c r="O45" s="58">
        <f t="shared" si="5"/>
        <v>-27857383</v>
      </c>
      <c r="P45" s="58">
        <f t="shared" si="5"/>
        <v>9529601</v>
      </c>
      <c r="Q45" s="58">
        <f t="shared" si="5"/>
        <v>128285209</v>
      </c>
      <c r="R45" s="58">
        <f t="shared" si="5"/>
        <v>109957427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168957063</v>
      </c>
      <c r="X45" s="58">
        <f t="shared" si="5"/>
        <v>175026668</v>
      </c>
      <c r="Y45" s="58">
        <f t="shared" si="5"/>
        <v>-6069605</v>
      </c>
      <c r="Z45" s="59">
        <f>+IF(X45&lt;&gt;0,+(Y45/X45)*100,0)</f>
        <v>-3.4678172585677056</v>
      </c>
      <c r="AA45" s="56">
        <f>SUM(AA43:AA44)</f>
        <v>233368859</v>
      </c>
    </row>
    <row r="46" spans="1:27" ht="13.5">
      <c r="A46" s="50" t="s">
        <v>68</v>
      </c>
      <c r="B46" s="29"/>
      <c r="C46" s="51">
        <v>28589668</v>
      </c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161122181</v>
      </c>
      <c r="D47" s="71">
        <f>SUM(D45:D46)</f>
        <v>0</v>
      </c>
      <c r="E47" s="72">
        <f t="shared" si="6"/>
        <v>284363608</v>
      </c>
      <c r="F47" s="73">
        <f t="shared" si="6"/>
        <v>233368859</v>
      </c>
      <c r="G47" s="73">
        <f t="shared" si="6"/>
        <v>6464842</v>
      </c>
      <c r="H47" s="74">
        <f t="shared" si="6"/>
        <v>-12965295</v>
      </c>
      <c r="I47" s="74">
        <f t="shared" si="6"/>
        <v>-9955033</v>
      </c>
      <c r="J47" s="74">
        <f t="shared" si="6"/>
        <v>-16455486</v>
      </c>
      <c r="K47" s="74">
        <f t="shared" si="6"/>
        <v>-22543914</v>
      </c>
      <c r="L47" s="74">
        <f t="shared" si="6"/>
        <v>-4549354</v>
      </c>
      <c r="M47" s="73">
        <f t="shared" si="6"/>
        <v>102548390</v>
      </c>
      <c r="N47" s="73">
        <f t="shared" si="6"/>
        <v>75455122</v>
      </c>
      <c r="O47" s="74">
        <f t="shared" si="6"/>
        <v>-27857383</v>
      </c>
      <c r="P47" s="74">
        <f t="shared" si="6"/>
        <v>9529601</v>
      </c>
      <c r="Q47" s="74">
        <f t="shared" si="6"/>
        <v>128285209</v>
      </c>
      <c r="R47" s="74">
        <f t="shared" si="6"/>
        <v>109957427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168957063</v>
      </c>
      <c r="X47" s="74">
        <f t="shared" si="6"/>
        <v>175026668</v>
      </c>
      <c r="Y47" s="74">
        <f t="shared" si="6"/>
        <v>-6069605</v>
      </c>
      <c r="Z47" s="75">
        <f>+IF(X47&lt;&gt;0,+(Y47/X47)*100,0)</f>
        <v>-3.4678172585677056</v>
      </c>
      <c r="AA47" s="76">
        <f>SUM(AA45:AA46)</f>
        <v>233368859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307914175</v>
      </c>
      <c r="D5" s="6"/>
      <c r="E5" s="7">
        <v>341427219</v>
      </c>
      <c r="F5" s="8">
        <v>391138528</v>
      </c>
      <c r="G5" s="8">
        <v>41493689</v>
      </c>
      <c r="H5" s="8">
        <v>31848893</v>
      </c>
      <c r="I5" s="8">
        <v>33089452</v>
      </c>
      <c r="J5" s="8">
        <v>106432034</v>
      </c>
      <c r="K5" s="8">
        <v>32270900</v>
      </c>
      <c r="L5" s="8">
        <v>31807638</v>
      </c>
      <c r="M5" s="8">
        <v>32126699</v>
      </c>
      <c r="N5" s="8">
        <v>96205237</v>
      </c>
      <c r="O5" s="8">
        <v>30415585</v>
      </c>
      <c r="P5" s="8">
        <v>32422936</v>
      </c>
      <c r="Q5" s="8">
        <v>32725823</v>
      </c>
      <c r="R5" s="8">
        <v>95564344</v>
      </c>
      <c r="S5" s="8"/>
      <c r="T5" s="8"/>
      <c r="U5" s="8"/>
      <c r="V5" s="8"/>
      <c r="W5" s="8">
        <v>298201615</v>
      </c>
      <c r="X5" s="8">
        <v>287821596</v>
      </c>
      <c r="Y5" s="8">
        <v>10380019</v>
      </c>
      <c r="Z5" s="2">
        <v>3.61</v>
      </c>
      <c r="AA5" s="6">
        <v>391138528</v>
      </c>
    </row>
    <row r="6" spans="1:27" ht="13.5">
      <c r="A6" s="23" t="s">
        <v>32</v>
      </c>
      <c r="B6" s="24"/>
      <c r="C6" s="6">
        <v>626597816</v>
      </c>
      <c r="D6" s="6"/>
      <c r="E6" s="7">
        <v>817904673</v>
      </c>
      <c r="F6" s="8">
        <v>593095847</v>
      </c>
      <c r="G6" s="8">
        <v>58376255</v>
      </c>
      <c r="H6" s="8">
        <v>63330823</v>
      </c>
      <c r="I6" s="8">
        <v>57390491</v>
      </c>
      <c r="J6" s="8">
        <v>179097569</v>
      </c>
      <c r="K6" s="8">
        <v>49302126</v>
      </c>
      <c r="L6" s="8">
        <v>49557598</v>
      </c>
      <c r="M6" s="8">
        <v>46809757</v>
      </c>
      <c r="N6" s="8">
        <v>145669481</v>
      </c>
      <c r="O6" s="8">
        <v>47303112</v>
      </c>
      <c r="P6" s="8">
        <v>44321607</v>
      </c>
      <c r="Q6" s="8">
        <v>45659636</v>
      </c>
      <c r="R6" s="8">
        <v>137284355</v>
      </c>
      <c r="S6" s="8"/>
      <c r="T6" s="8"/>
      <c r="U6" s="8"/>
      <c r="V6" s="8"/>
      <c r="W6" s="8">
        <v>462051405</v>
      </c>
      <c r="X6" s="8">
        <v>616580253</v>
      </c>
      <c r="Y6" s="8">
        <v>-154528848</v>
      </c>
      <c r="Z6" s="2">
        <v>-25.06</v>
      </c>
      <c r="AA6" s="6">
        <v>593095847</v>
      </c>
    </row>
    <row r="7" spans="1:27" ht="13.5">
      <c r="A7" s="25" t="s">
        <v>33</v>
      </c>
      <c r="B7" s="24"/>
      <c r="C7" s="6">
        <v>157680718</v>
      </c>
      <c r="D7" s="6"/>
      <c r="E7" s="7">
        <v>163292035</v>
      </c>
      <c r="F7" s="8">
        <v>158841032</v>
      </c>
      <c r="G7" s="8">
        <v>12996605</v>
      </c>
      <c r="H7" s="8">
        <v>15081341</v>
      </c>
      <c r="I7" s="8">
        <v>15525353</v>
      </c>
      <c r="J7" s="8">
        <v>43603299</v>
      </c>
      <c r="K7" s="8">
        <v>12664632</v>
      </c>
      <c r="L7" s="8">
        <v>12426856</v>
      </c>
      <c r="M7" s="8">
        <v>11539592</v>
      </c>
      <c r="N7" s="8">
        <v>36631080</v>
      </c>
      <c r="O7" s="8">
        <v>12500208</v>
      </c>
      <c r="P7" s="8">
        <v>12377487</v>
      </c>
      <c r="Q7" s="8">
        <v>12032303</v>
      </c>
      <c r="R7" s="8">
        <v>36909998</v>
      </c>
      <c r="S7" s="8"/>
      <c r="T7" s="8"/>
      <c r="U7" s="8"/>
      <c r="V7" s="8"/>
      <c r="W7" s="8">
        <v>117144377</v>
      </c>
      <c r="X7" s="8">
        <v>125524923</v>
      </c>
      <c r="Y7" s="8">
        <v>-8380546</v>
      </c>
      <c r="Z7" s="2">
        <v>-6.68</v>
      </c>
      <c r="AA7" s="6">
        <v>158841032</v>
      </c>
    </row>
    <row r="8" spans="1:27" ht="13.5">
      <c r="A8" s="25" t="s">
        <v>34</v>
      </c>
      <c r="B8" s="24"/>
      <c r="C8" s="6">
        <v>119390501</v>
      </c>
      <c r="D8" s="6"/>
      <c r="E8" s="7">
        <v>121066791</v>
      </c>
      <c r="F8" s="8">
        <v>122279622</v>
      </c>
      <c r="G8" s="8">
        <v>10242945</v>
      </c>
      <c r="H8" s="8">
        <v>10103613</v>
      </c>
      <c r="I8" s="8">
        <v>10164928</v>
      </c>
      <c r="J8" s="8">
        <v>30511486</v>
      </c>
      <c r="K8" s="8">
        <v>10124117</v>
      </c>
      <c r="L8" s="8">
        <v>10198519</v>
      </c>
      <c r="M8" s="8">
        <v>10149802</v>
      </c>
      <c r="N8" s="8">
        <v>30472438</v>
      </c>
      <c r="O8" s="8">
        <v>10133590</v>
      </c>
      <c r="P8" s="8">
        <v>10154405</v>
      </c>
      <c r="Q8" s="8">
        <v>10218772</v>
      </c>
      <c r="R8" s="8">
        <v>30506767</v>
      </c>
      <c r="S8" s="8"/>
      <c r="T8" s="8"/>
      <c r="U8" s="8"/>
      <c r="V8" s="8"/>
      <c r="W8" s="8">
        <v>91490691</v>
      </c>
      <c r="X8" s="8">
        <v>69877316</v>
      </c>
      <c r="Y8" s="8">
        <v>21613375</v>
      </c>
      <c r="Z8" s="2">
        <v>30.93</v>
      </c>
      <c r="AA8" s="6">
        <v>122279622</v>
      </c>
    </row>
    <row r="9" spans="1:27" ht="13.5">
      <c r="A9" s="25" t="s">
        <v>35</v>
      </c>
      <c r="B9" s="24"/>
      <c r="C9" s="6">
        <v>97021509</v>
      </c>
      <c r="D9" s="6"/>
      <c r="E9" s="7">
        <v>97409523</v>
      </c>
      <c r="F9" s="8">
        <v>94000000</v>
      </c>
      <c r="G9" s="8">
        <v>8531333</v>
      </c>
      <c r="H9" s="8">
        <v>8493047</v>
      </c>
      <c r="I9" s="8">
        <v>8612752</v>
      </c>
      <c r="J9" s="8">
        <v>25637132</v>
      </c>
      <c r="K9" s="8">
        <v>4982051</v>
      </c>
      <c r="L9" s="8">
        <v>4735529</v>
      </c>
      <c r="M9" s="8">
        <v>8601976</v>
      </c>
      <c r="N9" s="8">
        <v>18319556</v>
      </c>
      <c r="O9" s="8">
        <v>8617295</v>
      </c>
      <c r="P9" s="8">
        <v>8654730</v>
      </c>
      <c r="Q9" s="8">
        <v>8614159</v>
      </c>
      <c r="R9" s="8">
        <v>25886184</v>
      </c>
      <c r="S9" s="8"/>
      <c r="T9" s="8"/>
      <c r="U9" s="8"/>
      <c r="V9" s="8"/>
      <c r="W9" s="8">
        <v>69842872</v>
      </c>
      <c r="X9" s="8">
        <v>66394108</v>
      </c>
      <c r="Y9" s="8">
        <v>3448764</v>
      </c>
      <c r="Z9" s="2">
        <v>5.19</v>
      </c>
      <c r="AA9" s="6">
        <v>94000000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27207094</v>
      </c>
      <c r="D11" s="6"/>
      <c r="E11" s="7">
        <v>8624065</v>
      </c>
      <c r="F11" s="8">
        <v>8121749</v>
      </c>
      <c r="G11" s="8">
        <v>675900</v>
      </c>
      <c r="H11" s="8">
        <v>656542</v>
      </c>
      <c r="I11" s="8">
        <v>598316</v>
      </c>
      <c r="J11" s="8">
        <v>1930758</v>
      </c>
      <c r="K11" s="8">
        <v>676138</v>
      </c>
      <c r="L11" s="8">
        <v>682202</v>
      </c>
      <c r="M11" s="8">
        <v>695489</v>
      </c>
      <c r="N11" s="8">
        <v>2053829</v>
      </c>
      <c r="O11" s="8">
        <v>606863</v>
      </c>
      <c r="P11" s="8">
        <v>806053</v>
      </c>
      <c r="Q11" s="8">
        <v>634108</v>
      </c>
      <c r="R11" s="8">
        <v>2047024</v>
      </c>
      <c r="S11" s="8"/>
      <c r="T11" s="8"/>
      <c r="U11" s="8"/>
      <c r="V11" s="8"/>
      <c r="W11" s="8">
        <v>6031611</v>
      </c>
      <c r="X11" s="8">
        <v>6344643</v>
      </c>
      <c r="Y11" s="8">
        <v>-313032</v>
      </c>
      <c r="Z11" s="2">
        <v>-4.93</v>
      </c>
      <c r="AA11" s="6">
        <v>8121749</v>
      </c>
    </row>
    <row r="12" spans="1:27" ht="13.5">
      <c r="A12" s="25" t="s">
        <v>37</v>
      </c>
      <c r="B12" s="29"/>
      <c r="C12" s="6">
        <v>4892532</v>
      </c>
      <c r="D12" s="6"/>
      <c r="E12" s="7">
        <v>4040869</v>
      </c>
      <c r="F12" s="8">
        <v>2355625</v>
      </c>
      <c r="G12" s="8">
        <v>83592</v>
      </c>
      <c r="H12" s="8">
        <v>207356</v>
      </c>
      <c r="I12" s="8">
        <v>257088</v>
      </c>
      <c r="J12" s="8">
        <v>548036</v>
      </c>
      <c r="K12" s="8">
        <v>128805</v>
      </c>
      <c r="L12" s="8">
        <v>51153</v>
      </c>
      <c r="M12" s="8">
        <v>140742</v>
      </c>
      <c r="N12" s="8">
        <v>320700</v>
      </c>
      <c r="O12" s="8">
        <v>309078</v>
      </c>
      <c r="P12" s="8">
        <v>208782</v>
      </c>
      <c r="Q12" s="8">
        <v>251375</v>
      </c>
      <c r="R12" s="8">
        <v>769235</v>
      </c>
      <c r="S12" s="8"/>
      <c r="T12" s="8"/>
      <c r="U12" s="8"/>
      <c r="V12" s="8"/>
      <c r="W12" s="8">
        <v>1637971</v>
      </c>
      <c r="X12" s="8">
        <v>1843231</v>
      </c>
      <c r="Y12" s="8">
        <v>-205260</v>
      </c>
      <c r="Z12" s="2">
        <v>-11.14</v>
      </c>
      <c r="AA12" s="6">
        <v>2355625</v>
      </c>
    </row>
    <row r="13" spans="1:27" ht="13.5">
      <c r="A13" s="23" t="s">
        <v>38</v>
      </c>
      <c r="B13" s="29"/>
      <c r="C13" s="6">
        <v>8014550</v>
      </c>
      <c r="D13" s="6"/>
      <c r="E13" s="7">
        <v>9779921</v>
      </c>
      <c r="F13" s="8">
        <v>6023534</v>
      </c>
      <c r="G13" s="8">
        <v>770213</v>
      </c>
      <c r="H13" s="8">
        <v>-15117025</v>
      </c>
      <c r="I13" s="8">
        <v>-1485228</v>
      </c>
      <c r="J13" s="8">
        <v>-15832040</v>
      </c>
      <c r="K13" s="8">
        <v>507435</v>
      </c>
      <c r="L13" s="8">
        <v>325650</v>
      </c>
      <c r="M13" s="8">
        <v>512667</v>
      </c>
      <c r="N13" s="8">
        <v>1345752</v>
      </c>
      <c r="O13" s="8">
        <v>426735</v>
      </c>
      <c r="P13" s="8">
        <v>17957475</v>
      </c>
      <c r="Q13" s="8">
        <v>467131</v>
      </c>
      <c r="R13" s="8">
        <v>18851341</v>
      </c>
      <c r="S13" s="8"/>
      <c r="T13" s="8"/>
      <c r="U13" s="8"/>
      <c r="V13" s="8"/>
      <c r="W13" s="8">
        <v>4365053</v>
      </c>
      <c r="X13" s="8">
        <v>5832383</v>
      </c>
      <c r="Y13" s="8">
        <v>-1467330</v>
      </c>
      <c r="Z13" s="2">
        <v>-25.16</v>
      </c>
      <c r="AA13" s="6">
        <v>6023534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8651902</v>
      </c>
      <c r="D15" s="6"/>
      <c r="E15" s="7">
        <v>8094823</v>
      </c>
      <c r="F15" s="8">
        <v>12137896</v>
      </c>
      <c r="G15" s="8">
        <v>89311</v>
      </c>
      <c r="H15" s="8">
        <v>760731</v>
      </c>
      <c r="I15" s="8">
        <v>492728</v>
      </c>
      <c r="J15" s="8">
        <v>1342770</v>
      </c>
      <c r="K15" s="8">
        <v>1825129</v>
      </c>
      <c r="L15" s="8">
        <v>1827970</v>
      </c>
      <c r="M15" s="8">
        <v>1264742</v>
      </c>
      <c r="N15" s="8">
        <v>4917841</v>
      </c>
      <c r="O15" s="8">
        <v>838888</v>
      </c>
      <c r="P15" s="8">
        <v>1022444</v>
      </c>
      <c r="Q15" s="8">
        <v>840148</v>
      </c>
      <c r="R15" s="8">
        <v>2701480</v>
      </c>
      <c r="S15" s="8"/>
      <c r="T15" s="8"/>
      <c r="U15" s="8"/>
      <c r="V15" s="8"/>
      <c r="W15" s="8">
        <v>8962091</v>
      </c>
      <c r="X15" s="8">
        <v>7093424</v>
      </c>
      <c r="Y15" s="8">
        <v>1868667</v>
      </c>
      <c r="Z15" s="2">
        <v>26.34</v>
      </c>
      <c r="AA15" s="6">
        <v>12137896</v>
      </c>
    </row>
    <row r="16" spans="1:27" ht="13.5">
      <c r="A16" s="23" t="s">
        <v>41</v>
      </c>
      <c r="B16" s="29"/>
      <c r="C16" s="6">
        <v>33882</v>
      </c>
      <c r="D16" s="6"/>
      <c r="E16" s="7">
        <v>37300</v>
      </c>
      <c r="F16" s="8">
        <v>35999</v>
      </c>
      <c r="G16" s="8">
        <v>3180</v>
      </c>
      <c r="H16" s="8">
        <v>2155</v>
      </c>
      <c r="I16" s="8">
        <v>2003</v>
      </c>
      <c r="J16" s="8">
        <v>7338</v>
      </c>
      <c r="K16" s="8">
        <v>2850</v>
      </c>
      <c r="L16" s="8">
        <v>2503</v>
      </c>
      <c r="M16" s="8">
        <v>3024</v>
      </c>
      <c r="N16" s="8">
        <v>8377</v>
      </c>
      <c r="O16" s="8">
        <v>2329</v>
      </c>
      <c r="P16" s="8">
        <v>1605</v>
      </c>
      <c r="Q16" s="8">
        <v>2078</v>
      </c>
      <c r="R16" s="8">
        <v>6012</v>
      </c>
      <c r="S16" s="8"/>
      <c r="T16" s="8"/>
      <c r="U16" s="8"/>
      <c r="V16" s="8"/>
      <c r="W16" s="8">
        <v>21727</v>
      </c>
      <c r="X16" s="8">
        <v>22912</v>
      </c>
      <c r="Y16" s="8">
        <v>-1185</v>
      </c>
      <c r="Z16" s="2">
        <v>-5.17</v>
      </c>
      <c r="AA16" s="6">
        <v>35999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384990911</v>
      </c>
      <c r="D18" s="6"/>
      <c r="E18" s="7">
        <v>380142000</v>
      </c>
      <c r="F18" s="8">
        <v>497818777</v>
      </c>
      <c r="G18" s="8">
        <v>155702500</v>
      </c>
      <c r="H18" s="8">
        <v>691839</v>
      </c>
      <c r="I18" s="8">
        <v>4266266</v>
      </c>
      <c r="J18" s="8">
        <v>160660605</v>
      </c>
      <c r="K18" s="8">
        <v>11293633</v>
      </c>
      <c r="L18" s="8">
        <v>8042232</v>
      </c>
      <c r="M18" s="8">
        <v>66704</v>
      </c>
      <c r="N18" s="8">
        <v>19402569</v>
      </c>
      <c r="O18" s="8">
        <v>136126631</v>
      </c>
      <c r="P18" s="8">
        <v>17536718</v>
      </c>
      <c r="Q18" s="8">
        <v>109180595</v>
      </c>
      <c r="R18" s="8">
        <v>262843944</v>
      </c>
      <c r="S18" s="8"/>
      <c r="T18" s="8"/>
      <c r="U18" s="8"/>
      <c r="V18" s="8"/>
      <c r="W18" s="8">
        <v>442907118</v>
      </c>
      <c r="X18" s="8">
        <v>383012175</v>
      </c>
      <c r="Y18" s="8">
        <v>59894943</v>
      </c>
      <c r="Z18" s="2">
        <v>15.64</v>
      </c>
      <c r="AA18" s="6">
        <v>497818777</v>
      </c>
    </row>
    <row r="19" spans="1:27" ht="13.5">
      <c r="A19" s="23" t="s">
        <v>44</v>
      </c>
      <c r="B19" s="29"/>
      <c r="C19" s="6">
        <v>8948320</v>
      </c>
      <c r="D19" s="6"/>
      <c r="E19" s="7">
        <v>24363906</v>
      </c>
      <c r="F19" s="26">
        <v>27976132</v>
      </c>
      <c r="G19" s="26">
        <v>856294</v>
      </c>
      <c r="H19" s="26">
        <v>1061566</v>
      </c>
      <c r="I19" s="26">
        <v>839118</v>
      </c>
      <c r="J19" s="26">
        <v>2756978</v>
      </c>
      <c r="K19" s="26">
        <v>1086429</v>
      </c>
      <c r="L19" s="26">
        <v>-1166892</v>
      </c>
      <c r="M19" s="26">
        <v>527015</v>
      </c>
      <c r="N19" s="26">
        <v>446552</v>
      </c>
      <c r="O19" s="26">
        <v>615603</v>
      </c>
      <c r="P19" s="26">
        <v>1327004</v>
      </c>
      <c r="Q19" s="26">
        <v>442730</v>
      </c>
      <c r="R19" s="26">
        <v>2385337</v>
      </c>
      <c r="S19" s="26"/>
      <c r="T19" s="26"/>
      <c r="U19" s="26"/>
      <c r="V19" s="26"/>
      <c r="W19" s="26">
        <v>5588867</v>
      </c>
      <c r="X19" s="26">
        <v>22011645</v>
      </c>
      <c r="Y19" s="26">
        <v>-16422778</v>
      </c>
      <c r="Z19" s="27">
        <v>-74.61</v>
      </c>
      <c r="AA19" s="28">
        <v>27976132</v>
      </c>
    </row>
    <row r="20" spans="1:27" ht="13.5">
      <c r="A20" s="23" t="s">
        <v>45</v>
      </c>
      <c r="B20" s="29"/>
      <c r="C20" s="6">
        <v>16313964</v>
      </c>
      <c r="D20" s="6"/>
      <c r="E20" s="7">
        <v>2332000</v>
      </c>
      <c r="F20" s="8"/>
      <c r="G20" s="8">
        <v>150261</v>
      </c>
      <c r="H20" s="8">
        <v>3286783</v>
      </c>
      <c r="I20" s="30"/>
      <c r="J20" s="8">
        <v>3437044</v>
      </c>
      <c r="K20" s="8">
        <v>285217</v>
      </c>
      <c r="L20" s="8">
        <v>991304</v>
      </c>
      <c r="M20" s="8">
        <v>391</v>
      </c>
      <c r="N20" s="8">
        <v>1276912</v>
      </c>
      <c r="O20" s="8">
        <v>-150652</v>
      </c>
      <c r="P20" s="30">
        <v>1503125</v>
      </c>
      <c r="Q20" s="8">
        <v>504348</v>
      </c>
      <c r="R20" s="8">
        <v>1856821</v>
      </c>
      <c r="S20" s="8"/>
      <c r="T20" s="8"/>
      <c r="U20" s="8"/>
      <c r="V20" s="8"/>
      <c r="W20" s="30">
        <v>6570777</v>
      </c>
      <c r="X20" s="8">
        <v>-932800</v>
      </c>
      <c r="Y20" s="8">
        <v>7503577</v>
      </c>
      <c r="Z20" s="2">
        <v>-804.41</v>
      </c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1767657874</v>
      </c>
      <c r="D21" s="33">
        <f t="shared" si="0"/>
        <v>0</v>
      </c>
      <c r="E21" s="34">
        <f t="shared" si="0"/>
        <v>1978515125</v>
      </c>
      <c r="F21" s="35">
        <f t="shared" si="0"/>
        <v>1913824741</v>
      </c>
      <c r="G21" s="35">
        <f t="shared" si="0"/>
        <v>289972078</v>
      </c>
      <c r="H21" s="35">
        <f t="shared" si="0"/>
        <v>120407664</v>
      </c>
      <c r="I21" s="35">
        <f t="shared" si="0"/>
        <v>129753267</v>
      </c>
      <c r="J21" s="35">
        <f t="shared" si="0"/>
        <v>540133009</v>
      </c>
      <c r="K21" s="35">
        <f t="shared" si="0"/>
        <v>125149462</v>
      </c>
      <c r="L21" s="35">
        <f t="shared" si="0"/>
        <v>119482262</v>
      </c>
      <c r="M21" s="35">
        <f t="shared" si="0"/>
        <v>112438600</v>
      </c>
      <c r="N21" s="35">
        <f t="shared" si="0"/>
        <v>357070324</v>
      </c>
      <c r="O21" s="35">
        <f t="shared" si="0"/>
        <v>247745265</v>
      </c>
      <c r="P21" s="35">
        <f t="shared" si="0"/>
        <v>148294371</v>
      </c>
      <c r="Q21" s="35">
        <f t="shared" si="0"/>
        <v>221573206</v>
      </c>
      <c r="R21" s="35">
        <f t="shared" si="0"/>
        <v>617612842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1514816175</v>
      </c>
      <c r="X21" s="35">
        <f t="shared" si="0"/>
        <v>1591425809</v>
      </c>
      <c r="Y21" s="35">
        <f t="shared" si="0"/>
        <v>-76609634</v>
      </c>
      <c r="Z21" s="36">
        <f>+IF(X21&lt;&gt;0,+(Y21/X21)*100,0)</f>
        <v>-4.813899181900223</v>
      </c>
      <c r="AA21" s="33">
        <f>SUM(AA5:AA20)</f>
        <v>1913824741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574670812</v>
      </c>
      <c r="D24" s="6"/>
      <c r="E24" s="7">
        <v>600528152</v>
      </c>
      <c r="F24" s="8">
        <v>582342377</v>
      </c>
      <c r="G24" s="8">
        <v>50740747</v>
      </c>
      <c r="H24" s="8">
        <v>60044167</v>
      </c>
      <c r="I24" s="8">
        <v>47027006</v>
      </c>
      <c r="J24" s="8">
        <v>157811920</v>
      </c>
      <c r="K24" s="8">
        <v>44436890</v>
      </c>
      <c r="L24" s="8">
        <v>53988865</v>
      </c>
      <c r="M24" s="8">
        <v>39770673</v>
      </c>
      <c r="N24" s="8">
        <v>138196428</v>
      </c>
      <c r="O24" s="8">
        <v>42398678</v>
      </c>
      <c r="P24" s="8">
        <v>42207281</v>
      </c>
      <c r="Q24" s="8">
        <v>42365262</v>
      </c>
      <c r="R24" s="8">
        <v>126971221</v>
      </c>
      <c r="S24" s="8"/>
      <c r="T24" s="8"/>
      <c r="U24" s="8"/>
      <c r="V24" s="8"/>
      <c r="W24" s="8">
        <v>422979569</v>
      </c>
      <c r="X24" s="8">
        <v>456996951</v>
      </c>
      <c r="Y24" s="8">
        <v>-34017382</v>
      </c>
      <c r="Z24" s="2">
        <v>-7.44</v>
      </c>
      <c r="AA24" s="6">
        <v>582342377</v>
      </c>
    </row>
    <row r="25" spans="1:27" ht="13.5">
      <c r="A25" s="25" t="s">
        <v>49</v>
      </c>
      <c r="B25" s="24"/>
      <c r="C25" s="6">
        <v>21967407</v>
      </c>
      <c r="D25" s="6"/>
      <c r="E25" s="7">
        <v>24195633</v>
      </c>
      <c r="F25" s="8">
        <v>24195633</v>
      </c>
      <c r="G25" s="8">
        <v>1843927</v>
      </c>
      <c r="H25" s="8">
        <v>1888800</v>
      </c>
      <c r="I25" s="8">
        <v>2039706</v>
      </c>
      <c r="J25" s="8">
        <v>5772433</v>
      </c>
      <c r="K25" s="8">
        <v>2062236</v>
      </c>
      <c r="L25" s="8">
        <v>2041097</v>
      </c>
      <c r="M25" s="8">
        <v>2041095</v>
      </c>
      <c r="N25" s="8">
        <v>6144428</v>
      </c>
      <c r="O25" s="8">
        <v>2034350</v>
      </c>
      <c r="P25" s="8">
        <v>2054997</v>
      </c>
      <c r="Q25" s="8">
        <v>2039647</v>
      </c>
      <c r="R25" s="8">
        <v>6128994</v>
      </c>
      <c r="S25" s="8"/>
      <c r="T25" s="8"/>
      <c r="U25" s="8"/>
      <c r="V25" s="8"/>
      <c r="W25" s="8">
        <v>18045855</v>
      </c>
      <c r="X25" s="8">
        <v>18146709</v>
      </c>
      <c r="Y25" s="8">
        <v>-100854</v>
      </c>
      <c r="Z25" s="2">
        <v>-0.56</v>
      </c>
      <c r="AA25" s="6">
        <v>24195633</v>
      </c>
    </row>
    <row r="26" spans="1:27" ht="13.5">
      <c r="A26" s="25" t="s">
        <v>50</v>
      </c>
      <c r="B26" s="24"/>
      <c r="C26" s="6">
        <v>91774278</v>
      </c>
      <c r="D26" s="6"/>
      <c r="E26" s="7">
        <v>174245110</v>
      </c>
      <c r="F26" s="8">
        <v>174445110</v>
      </c>
      <c r="G26" s="8">
        <v>4924675</v>
      </c>
      <c r="H26" s="8">
        <v>23580121</v>
      </c>
      <c r="I26" s="8">
        <v>3073688</v>
      </c>
      <c r="J26" s="8">
        <v>31578484</v>
      </c>
      <c r="K26" s="8">
        <v>4812179</v>
      </c>
      <c r="L26" s="8">
        <v>2839181</v>
      </c>
      <c r="M26" s="8">
        <v>1035564</v>
      </c>
      <c r="N26" s="8">
        <v>8686924</v>
      </c>
      <c r="O26" s="8">
        <v>1744890</v>
      </c>
      <c r="P26" s="8">
        <v>24415160</v>
      </c>
      <c r="Q26" s="8">
        <v>68166096</v>
      </c>
      <c r="R26" s="8">
        <v>94326146</v>
      </c>
      <c r="S26" s="8"/>
      <c r="T26" s="8"/>
      <c r="U26" s="8"/>
      <c r="V26" s="8"/>
      <c r="W26" s="8">
        <v>134591554</v>
      </c>
      <c r="X26" s="8">
        <v>130883834</v>
      </c>
      <c r="Y26" s="8">
        <v>3707720</v>
      </c>
      <c r="Z26" s="2">
        <v>2.83</v>
      </c>
      <c r="AA26" s="6">
        <v>174445110</v>
      </c>
    </row>
    <row r="27" spans="1:27" ht="13.5">
      <c r="A27" s="25" t="s">
        <v>51</v>
      </c>
      <c r="B27" s="24"/>
      <c r="C27" s="6">
        <v>369427700</v>
      </c>
      <c r="D27" s="6"/>
      <c r="E27" s="7">
        <v>491981910</v>
      </c>
      <c r="F27" s="8">
        <v>396591878</v>
      </c>
      <c r="G27" s="8"/>
      <c r="H27" s="8"/>
      <c r="I27" s="8"/>
      <c r="J27" s="8"/>
      <c r="K27" s="8"/>
      <c r="L27" s="8"/>
      <c r="M27" s="8">
        <v>153642489</v>
      </c>
      <c r="N27" s="8">
        <v>153642489</v>
      </c>
      <c r="O27" s="8">
        <v>45572672</v>
      </c>
      <c r="P27" s="8">
        <v>26790634</v>
      </c>
      <c r="Q27" s="8">
        <v>28350095</v>
      </c>
      <c r="R27" s="8">
        <v>100713401</v>
      </c>
      <c r="S27" s="8"/>
      <c r="T27" s="8"/>
      <c r="U27" s="8"/>
      <c r="V27" s="8"/>
      <c r="W27" s="8">
        <v>254355890</v>
      </c>
      <c r="X27" s="8">
        <v>329648630</v>
      </c>
      <c r="Y27" s="8">
        <v>-75292740</v>
      </c>
      <c r="Z27" s="2">
        <v>-22.84</v>
      </c>
      <c r="AA27" s="6">
        <v>396591878</v>
      </c>
    </row>
    <row r="28" spans="1:27" ht="13.5">
      <c r="A28" s="25" t="s">
        <v>52</v>
      </c>
      <c r="B28" s="24"/>
      <c r="C28" s="6">
        <v>37436293</v>
      </c>
      <c r="D28" s="6"/>
      <c r="E28" s="7">
        <v>7000000</v>
      </c>
      <c r="F28" s="8">
        <v>6000000</v>
      </c>
      <c r="G28" s="8"/>
      <c r="H28" s="8">
        <v>1786583</v>
      </c>
      <c r="I28" s="8">
        <v>5664</v>
      </c>
      <c r="J28" s="8">
        <v>1792247</v>
      </c>
      <c r="K28" s="8">
        <v>1459806</v>
      </c>
      <c r="L28" s="8">
        <v>280083</v>
      </c>
      <c r="M28" s="8">
        <v>1043</v>
      </c>
      <c r="N28" s="8">
        <v>1740932</v>
      </c>
      <c r="O28" s="8">
        <v>11815</v>
      </c>
      <c r="P28" s="8">
        <v>1603894</v>
      </c>
      <c r="Q28" s="8">
        <v>10502</v>
      </c>
      <c r="R28" s="8">
        <v>1626211</v>
      </c>
      <c r="S28" s="8"/>
      <c r="T28" s="8"/>
      <c r="U28" s="8"/>
      <c r="V28" s="8"/>
      <c r="W28" s="8">
        <v>5159390</v>
      </c>
      <c r="X28" s="8">
        <v>6015621</v>
      </c>
      <c r="Y28" s="8">
        <v>-856231</v>
      </c>
      <c r="Z28" s="2">
        <v>-14.23</v>
      </c>
      <c r="AA28" s="6">
        <v>6000000</v>
      </c>
    </row>
    <row r="29" spans="1:27" ht="13.5">
      <c r="A29" s="25" t="s">
        <v>53</v>
      </c>
      <c r="B29" s="24"/>
      <c r="C29" s="6">
        <v>423037391</v>
      </c>
      <c r="D29" s="6"/>
      <c r="E29" s="7">
        <v>596993229</v>
      </c>
      <c r="F29" s="8">
        <v>499948766</v>
      </c>
      <c r="G29" s="8">
        <v>-258042</v>
      </c>
      <c r="H29" s="8">
        <v>55756198</v>
      </c>
      <c r="I29" s="8">
        <v>258042</v>
      </c>
      <c r="J29" s="8">
        <v>55756198</v>
      </c>
      <c r="K29" s="8">
        <v>79475772</v>
      </c>
      <c r="L29" s="8">
        <v>31632685</v>
      </c>
      <c r="M29" s="8">
        <v>31953002</v>
      </c>
      <c r="N29" s="8">
        <v>143061459</v>
      </c>
      <c r="O29" s="8">
        <v>1714179</v>
      </c>
      <c r="P29" s="8">
        <v>31780608</v>
      </c>
      <c r="Q29" s="8">
        <v>56760081</v>
      </c>
      <c r="R29" s="8">
        <v>90254868</v>
      </c>
      <c r="S29" s="8"/>
      <c r="T29" s="8"/>
      <c r="U29" s="8"/>
      <c r="V29" s="8"/>
      <c r="W29" s="8">
        <v>289072525</v>
      </c>
      <c r="X29" s="8">
        <v>400883410</v>
      </c>
      <c r="Y29" s="8">
        <v>-111810885</v>
      </c>
      <c r="Z29" s="2">
        <v>-27.89</v>
      </c>
      <c r="AA29" s="6">
        <v>499948766</v>
      </c>
    </row>
    <row r="30" spans="1:27" ht="13.5">
      <c r="A30" s="25" t="s">
        <v>54</v>
      </c>
      <c r="B30" s="24"/>
      <c r="C30" s="6">
        <v>103199789</v>
      </c>
      <c r="D30" s="6"/>
      <c r="E30" s="7">
        <v>97133535</v>
      </c>
      <c r="F30" s="8">
        <v>131198962</v>
      </c>
      <c r="G30" s="8">
        <v>433290</v>
      </c>
      <c r="H30" s="8">
        <v>11283978</v>
      </c>
      <c r="I30" s="8">
        <v>9440457</v>
      </c>
      <c r="J30" s="8">
        <v>21157725</v>
      </c>
      <c r="K30" s="8">
        <v>18509173</v>
      </c>
      <c r="L30" s="8">
        <v>10357875</v>
      </c>
      <c r="M30" s="8">
        <v>10039217</v>
      </c>
      <c r="N30" s="8">
        <v>38906265</v>
      </c>
      <c r="O30" s="8">
        <v>9708850</v>
      </c>
      <c r="P30" s="8">
        <v>10192558</v>
      </c>
      <c r="Q30" s="8">
        <v>12658242</v>
      </c>
      <c r="R30" s="8">
        <v>32559650</v>
      </c>
      <c r="S30" s="8"/>
      <c r="T30" s="8"/>
      <c r="U30" s="8"/>
      <c r="V30" s="8"/>
      <c r="W30" s="8">
        <v>92623640</v>
      </c>
      <c r="X30" s="8">
        <v>58564381</v>
      </c>
      <c r="Y30" s="8">
        <v>34059259</v>
      </c>
      <c r="Z30" s="2">
        <v>58.16</v>
      </c>
      <c r="AA30" s="6">
        <v>131198962</v>
      </c>
    </row>
    <row r="31" spans="1:27" ht="13.5">
      <c r="A31" s="25" t="s">
        <v>55</v>
      </c>
      <c r="B31" s="24"/>
      <c r="C31" s="6">
        <v>216051429</v>
      </c>
      <c r="D31" s="6"/>
      <c r="E31" s="7">
        <v>229707184</v>
      </c>
      <c r="F31" s="8">
        <v>360548275</v>
      </c>
      <c r="G31" s="8">
        <v>2924943</v>
      </c>
      <c r="H31" s="8">
        <v>21509228</v>
      </c>
      <c r="I31" s="8">
        <v>14212187</v>
      </c>
      <c r="J31" s="8">
        <v>38646358</v>
      </c>
      <c r="K31" s="8">
        <v>32276310</v>
      </c>
      <c r="L31" s="8">
        <v>20620034</v>
      </c>
      <c r="M31" s="8">
        <v>42311453</v>
      </c>
      <c r="N31" s="8">
        <v>95207797</v>
      </c>
      <c r="O31" s="8">
        <v>19254027</v>
      </c>
      <c r="P31" s="8">
        <v>26230261</v>
      </c>
      <c r="Q31" s="8">
        <v>44576382</v>
      </c>
      <c r="R31" s="8">
        <v>90060670</v>
      </c>
      <c r="S31" s="8"/>
      <c r="T31" s="8"/>
      <c r="U31" s="8"/>
      <c r="V31" s="8"/>
      <c r="W31" s="8">
        <v>223914825</v>
      </c>
      <c r="X31" s="8">
        <v>304200590</v>
      </c>
      <c r="Y31" s="8">
        <v>-80285765</v>
      </c>
      <c r="Z31" s="2">
        <v>-26.39</v>
      </c>
      <c r="AA31" s="6">
        <v>360548275</v>
      </c>
    </row>
    <row r="32" spans="1:27" ht="13.5">
      <c r="A32" s="25" t="s">
        <v>43</v>
      </c>
      <c r="B32" s="24"/>
      <c r="C32" s="6">
        <v>855114</v>
      </c>
      <c r="D32" s="6"/>
      <c r="E32" s="7">
        <v>1416860</v>
      </c>
      <c r="F32" s="8">
        <v>13533456</v>
      </c>
      <c r="G32" s="8">
        <v>46304</v>
      </c>
      <c r="H32" s="8">
        <v>100008</v>
      </c>
      <c r="I32" s="8">
        <v>2232</v>
      </c>
      <c r="J32" s="8">
        <v>148544</v>
      </c>
      <c r="K32" s="8">
        <v>60976</v>
      </c>
      <c r="L32" s="8">
        <v>13528</v>
      </c>
      <c r="M32" s="8">
        <v>24636</v>
      </c>
      <c r="N32" s="8">
        <v>99140</v>
      </c>
      <c r="O32" s="8">
        <v>28342</v>
      </c>
      <c r="P32" s="8">
        <v>675343</v>
      </c>
      <c r="Q32" s="8">
        <v>56445</v>
      </c>
      <c r="R32" s="8">
        <v>760130</v>
      </c>
      <c r="S32" s="8"/>
      <c r="T32" s="8"/>
      <c r="U32" s="8"/>
      <c r="V32" s="8"/>
      <c r="W32" s="8">
        <v>1007814</v>
      </c>
      <c r="X32" s="8">
        <v>13847433</v>
      </c>
      <c r="Y32" s="8">
        <v>-12839619</v>
      </c>
      <c r="Z32" s="2">
        <v>-92.72</v>
      </c>
      <c r="AA32" s="6">
        <v>13533456</v>
      </c>
    </row>
    <row r="33" spans="1:27" ht="13.5">
      <c r="A33" s="25" t="s">
        <v>56</v>
      </c>
      <c r="B33" s="24"/>
      <c r="C33" s="6">
        <v>340278195</v>
      </c>
      <c r="D33" s="6"/>
      <c r="E33" s="7">
        <v>209433748</v>
      </c>
      <c r="F33" s="8">
        <v>239639431</v>
      </c>
      <c r="G33" s="8">
        <v>18211430</v>
      </c>
      <c r="H33" s="8">
        <v>23922139</v>
      </c>
      <c r="I33" s="8">
        <v>19726484</v>
      </c>
      <c r="J33" s="8">
        <v>61860053</v>
      </c>
      <c r="K33" s="8">
        <v>20063645</v>
      </c>
      <c r="L33" s="8">
        <v>15738531</v>
      </c>
      <c r="M33" s="8">
        <v>14973111</v>
      </c>
      <c r="N33" s="8">
        <v>50775287</v>
      </c>
      <c r="O33" s="8">
        <v>19974214</v>
      </c>
      <c r="P33" s="8">
        <v>19812531</v>
      </c>
      <c r="Q33" s="8">
        <v>17447206</v>
      </c>
      <c r="R33" s="8">
        <v>57233951</v>
      </c>
      <c r="S33" s="8"/>
      <c r="T33" s="8"/>
      <c r="U33" s="8"/>
      <c r="V33" s="8"/>
      <c r="W33" s="8">
        <v>169869291</v>
      </c>
      <c r="X33" s="8">
        <v>189666055</v>
      </c>
      <c r="Y33" s="8">
        <v>-19796764</v>
      </c>
      <c r="Z33" s="2">
        <v>-10.44</v>
      </c>
      <c r="AA33" s="6">
        <v>239639431</v>
      </c>
    </row>
    <row r="34" spans="1:27" ht="13.5">
      <c r="A34" s="23" t="s">
        <v>57</v>
      </c>
      <c r="B34" s="29"/>
      <c r="C34" s="6">
        <v>24331492</v>
      </c>
      <c r="D34" s="6"/>
      <c r="E34" s="7">
        <v>1000</v>
      </c>
      <c r="F34" s="8">
        <v>1000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751</v>
      </c>
      <c r="Y34" s="8">
        <v>-751</v>
      </c>
      <c r="Z34" s="2">
        <v>-100</v>
      </c>
      <c r="AA34" s="6">
        <v>1000</v>
      </c>
    </row>
    <row r="35" spans="1:27" ht="12.75">
      <c r="A35" s="40" t="s">
        <v>58</v>
      </c>
      <c r="B35" s="32"/>
      <c r="C35" s="33">
        <f aca="true" t="shared" si="1" ref="C35:Y35">SUM(C24:C34)</f>
        <v>2203029900</v>
      </c>
      <c r="D35" s="33">
        <f>SUM(D24:D34)</f>
        <v>0</v>
      </c>
      <c r="E35" s="34">
        <f t="shared" si="1"/>
        <v>2432636361</v>
      </c>
      <c r="F35" s="35">
        <f t="shared" si="1"/>
        <v>2428444888</v>
      </c>
      <c r="G35" s="35">
        <f t="shared" si="1"/>
        <v>78867274</v>
      </c>
      <c r="H35" s="35">
        <f t="shared" si="1"/>
        <v>199871222</v>
      </c>
      <c r="I35" s="35">
        <f t="shared" si="1"/>
        <v>95785466</v>
      </c>
      <c r="J35" s="35">
        <f t="shared" si="1"/>
        <v>374523962</v>
      </c>
      <c r="K35" s="35">
        <f t="shared" si="1"/>
        <v>203156987</v>
      </c>
      <c r="L35" s="35">
        <f t="shared" si="1"/>
        <v>137511879</v>
      </c>
      <c r="M35" s="35">
        <f t="shared" si="1"/>
        <v>295792283</v>
      </c>
      <c r="N35" s="35">
        <f t="shared" si="1"/>
        <v>636461149</v>
      </c>
      <c r="O35" s="35">
        <f t="shared" si="1"/>
        <v>142442017</v>
      </c>
      <c r="P35" s="35">
        <f t="shared" si="1"/>
        <v>185763267</v>
      </c>
      <c r="Q35" s="35">
        <f t="shared" si="1"/>
        <v>272429958</v>
      </c>
      <c r="R35" s="35">
        <f t="shared" si="1"/>
        <v>600635242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1611620353</v>
      </c>
      <c r="X35" s="35">
        <f t="shared" si="1"/>
        <v>1908854365</v>
      </c>
      <c r="Y35" s="35">
        <f t="shared" si="1"/>
        <v>-297234012</v>
      </c>
      <c r="Z35" s="36">
        <f>+IF(X35&lt;&gt;0,+(Y35/X35)*100,0)</f>
        <v>-15.571329979382686</v>
      </c>
      <c r="AA35" s="33">
        <f>SUM(AA24:AA34)</f>
        <v>2428444888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-435372026</v>
      </c>
      <c r="D37" s="46">
        <f>+D21-D35</f>
        <v>0</v>
      </c>
      <c r="E37" s="47">
        <f t="shared" si="2"/>
        <v>-454121236</v>
      </c>
      <c r="F37" s="48">
        <f t="shared" si="2"/>
        <v>-514620147</v>
      </c>
      <c r="G37" s="48">
        <f t="shared" si="2"/>
        <v>211104804</v>
      </c>
      <c r="H37" s="48">
        <f t="shared" si="2"/>
        <v>-79463558</v>
      </c>
      <c r="I37" s="48">
        <f t="shared" si="2"/>
        <v>33967801</v>
      </c>
      <c r="J37" s="48">
        <f t="shared" si="2"/>
        <v>165609047</v>
      </c>
      <c r="K37" s="48">
        <f t="shared" si="2"/>
        <v>-78007525</v>
      </c>
      <c r="L37" s="48">
        <f t="shared" si="2"/>
        <v>-18029617</v>
      </c>
      <c r="M37" s="48">
        <f t="shared" si="2"/>
        <v>-183353683</v>
      </c>
      <c r="N37" s="48">
        <f t="shared" si="2"/>
        <v>-279390825</v>
      </c>
      <c r="O37" s="48">
        <f t="shared" si="2"/>
        <v>105303248</v>
      </c>
      <c r="P37" s="48">
        <f t="shared" si="2"/>
        <v>-37468896</v>
      </c>
      <c r="Q37" s="48">
        <f t="shared" si="2"/>
        <v>-50856752</v>
      </c>
      <c r="R37" s="48">
        <f t="shared" si="2"/>
        <v>16977600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-96804178</v>
      </c>
      <c r="X37" s="48">
        <f>IF(F21=F35,0,X21-X35)</f>
        <v>-317428556</v>
      </c>
      <c r="Y37" s="48">
        <f t="shared" si="2"/>
        <v>220624378</v>
      </c>
      <c r="Z37" s="49">
        <f>+IF(X37&lt;&gt;0,+(Y37/X37)*100,0)</f>
        <v>-69.50363281115767</v>
      </c>
      <c r="AA37" s="46">
        <f>+AA21-AA35</f>
        <v>-514620147</v>
      </c>
    </row>
    <row r="38" spans="1:27" ht="22.5" customHeight="1">
      <c r="A38" s="50" t="s">
        <v>60</v>
      </c>
      <c r="B38" s="29"/>
      <c r="C38" s="6">
        <v>124157958</v>
      </c>
      <c r="D38" s="6"/>
      <c r="E38" s="7">
        <v>36983000</v>
      </c>
      <c r="F38" s="8">
        <v>77006273</v>
      </c>
      <c r="G38" s="8">
        <v>5608163</v>
      </c>
      <c r="H38" s="8">
        <v>5017258</v>
      </c>
      <c r="I38" s="8">
        <v>15041114</v>
      </c>
      <c r="J38" s="8">
        <v>25666535</v>
      </c>
      <c r="K38" s="8">
        <v>9687423</v>
      </c>
      <c r="L38" s="8">
        <v>10582690</v>
      </c>
      <c r="M38" s="8"/>
      <c r="N38" s="8">
        <v>20270113</v>
      </c>
      <c r="O38" s="8">
        <v>8314084</v>
      </c>
      <c r="P38" s="8">
        <v>7447184</v>
      </c>
      <c r="Q38" s="8">
        <v>11350874</v>
      </c>
      <c r="R38" s="8">
        <v>27112142</v>
      </c>
      <c r="S38" s="8"/>
      <c r="T38" s="8"/>
      <c r="U38" s="8"/>
      <c r="V38" s="8"/>
      <c r="W38" s="8">
        <v>73048790</v>
      </c>
      <c r="X38" s="8">
        <v>43746563</v>
      </c>
      <c r="Y38" s="8">
        <v>29302227</v>
      </c>
      <c r="Z38" s="2">
        <v>66.98</v>
      </c>
      <c r="AA38" s="6">
        <v>77006273</v>
      </c>
    </row>
    <row r="39" spans="1:27" ht="57" customHeight="1">
      <c r="A39" s="50" t="s">
        <v>61</v>
      </c>
      <c r="B39" s="29"/>
      <c r="C39" s="28">
        <v>59511</v>
      </c>
      <c r="D39" s="28"/>
      <c r="E39" s="7">
        <v>8568136</v>
      </c>
      <c r="F39" s="26">
        <v>7845281</v>
      </c>
      <c r="G39" s="26">
        <v>1304</v>
      </c>
      <c r="H39" s="26">
        <v>869017</v>
      </c>
      <c r="I39" s="26">
        <v>453790</v>
      </c>
      <c r="J39" s="26">
        <v>1324111</v>
      </c>
      <c r="K39" s="26">
        <v>304417</v>
      </c>
      <c r="L39" s="26">
        <v>506828</v>
      </c>
      <c r="M39" s="26">
        <v>298595</v>
      </c>
      <c r="N39" s="26">
        <v>1109840</v>
      </c>
      <c r="O39" s="26">
        <v>1150672</v>
      </c>
      <c r="P39" s="26">
        <v>354378</v>
      </c>
      <c r="Q39" s="26">
        <v>341655</v>
      </c>
      <c r="R39" s="26">
        <v>1846705</v>
      </c>
      <c r="S39" s="26"/>
      <c r="T39" s="26"/>
      <c r="U39" s="26"/>
      <c r="V39" s="26"/>
      <c r="W39" s="26">
        <v>4280656</v>
      </c>
      <c r="X39" s="26">
        <v>6270756</v>
      </c>
      <c r="Y39" s="26">
        <v>-1990100</v>
      </c>
      <c r="Z39" s="27">
        <v>-31.74</v>
      </c>
      <c r="AA39" s="28">
        <v>7845281</v>
      </c>
    </row>
    <row r="40" spans="1:27" ht="13.5">
      <c r="A40" s="23" t="s">
        <v>62</v>
      </c>
      <c r="B40" s="29"/>
      <c r="C40" s="51">
        <v>698248</v>
      </c>
      <c r="D40" s="51"/>
      <c r="E40" s="7">
        <v>6586832</v>
      </c>
      <c r="F40" s="8">
        <v>6172606</v>
      </c>
      <c r="G40" s="52">
        <v>1586</v>
      </c>
      <c r="H40" s="52">
        <v>920727</v>
      </c>
      <c r="I40" s="52">
        <v>418696</v>
      </c>
      <c r="J40" s="8">
        <v>1341009</v>
      </c>
      <c r="K40" s="52">
        <v>452399</v>
      </c>
      <c r="L40" s="52">
        <v>468619</v>
      </c>
      <c r="M40" s="8">
        <v>455224</v>
      </c>
      <c r="N40" s="52">
        <v>1376242</v>
      </c>
      <c r="O40" s="52">
        <v>1124599</v>
      </c>
      <c r="P40" s="52">
        <v>1291338</v>
      </c>
      <c r="Q40" s="8">
        <v>1483784</v>
      </c>
      <c r="R40" s="52">
        <v>3899721</v>
      </c>
      <c r="S40" s="52"/>
      <c r="T40" s="8"/>
      <c r="U40" s="52"/>
      <c r="V40" s="52"/>
      <c r="W40" s="52">
        <v>6616972</v>
      </c>
      <c r="X40" s="8">
        <v>4774433</v>
      </c>
      <c r="Y40" s="52">
        <v>1842539</v>
      </c>
      <c r="Z40" s="53">
        <v>38.59</v>
      </c>
      <c r="AA40" s="54">
        <v>6172606</v>
      </c>
    </row>
    <row r="41" spans="1:27" ht="24.75" customHeight="1">
      <c r="A41" s="55" t="s">
        <v>63</v>
      </c>
      <c r="B41" s="29"/>
      <c r="C41" s="56">
        <f aca="true" t="shared" si="3" ref="C41:Y41">SUM(C37:C40)</f>
        <v>-310456309</v>
      </c>
      <c r="D41" s="56">
        <f>SUM(D37:D40)</f>
        <v>0</v>
      </c>
      <c r="E41" s="57">
        <f t="shared" si="3"/>
        <v>-401983268</v>
      </c>
      <c r="F41" s="58">
        <f t="shared" si="3"/>
        <v>-423595987</v>
      </c>
      <c r="G41" s="58">
        <f t="shared" si="3"/>
        <v>216715857</v>
      </c>
      <c r="H41" s="58">
        <f t="shared" si="3"/>
        <v>-72656556</v>
      </c>
      <c r="I41" s="58">
        <f t="shared" si="3"/>
        <v>49881401</v>
      </c>
      <c r="J41" s="58">
        <f t="shared" si="3"/>
        <v>193940702</v>
      </c>
      <c r="K41" s="58">
        <f t="shared" si="3"/>
        <v>-67563286</v>
      </c>
      <c r="L41" s="58">
        <f t="shared" si="3"/>
        <v>-6471480</v>
      </c>
      <c r="M41" s="58">
        <f t="shared" si="3"/>
        <v>-182599864</v>
      </c>
      <c r="N41" s="58">
        <f t="shared" si="3"/>
        <v>-256634630</v>
      </c>
      <c r="O41" s="58">
        <f t="shared" si="3"/>
        <v>115892603</v>
      </c>
      <c r="P41" s="58">
        <f t="shared" si="3"/>
        <v>-28375996</v>
      </c>
      <c r="Q41" s="58">
        <f t="shared" si="3"/>
        <v>-37680439</v>
      </c>
      <c r="R41" s="58">
        <f t="shared" si="3"/>
        <v>49836168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-12857760</v>
      </c>
      <c r="X41" s="58">
        <f t="shared" si="3"/>
        <v>-262636804</v>
      </c>
      <c r="Y41" s="58">
        <f t="shared" si="3"/>
        <v>249779044</v>
      </c>
      <c r="Z41" s="59">
        <f>+IF(X41&lt;&gt;0,+(Y41/X41)*100,0)</f>
        <v>-95.10435711820494</v>
      </c>
      <c r="AA41" s="56">
        <f>SUM(AA37:AA40)</f>
        <v>-423595987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-310456309</v>
      </c>
      <c r="D43" s="64">
        <f>+D41-D42</f>
        <v>0</v>
      </c>
      <c r="E43" s="65">
        <f t="shared" si="4"/>
        <v>-401983268</v>
      </c>
      <c r="F43" s="66">
        <f t="shared" si="4"/>
        <v>-423595987</v>
      </c>
      <c r="G43" s="66">
        <f t="shared" si="4"/>
        <v>216715857</v>
      </c>
      <c r="H43" s="66">
        <f t="shared" si="4"/>
        <v>-72656556</v>
      </c>
      <c r="I43" s="66">
        <f t="shared" si="4"/>
        <v>49881401</v>
      </c>
      <c r="J43" s="66">
        <f t="shared" si="4"/>
        <v>193940702</v>
      </c>
      <c r="K43" s="66">
        <f t="shared" si="4"/>
        <v>-67563286</v>
      </c>
      <c r="L43" s="66">
        <f t="shared" si="4"/>
        <v>-6471480</v>
      </c>
      <c r="M43" s="66">
        <f t="shared" si="4"/>
        <v>-182599864</v>
      </c>
      <c r="N43" s="66">
        <f t="shared" si="4"/>
        <v>-256634630</v>
      </c>
      <c r="O43" s="66">
        <f t="shared" si="4"/>
        <v>115892603</v>
      </c>
      <c r="P43" s="66">
        <f t="shared" si="4"/>
        <v>-28375996</v>
      </c>
      <c r="Q43" s="66">
        <f t="shared" si="4"/>
        <v>-37680439</v>
      </c>
      <c r="R43" s="66">
        <f t="shared" si="4"/>
        <v>49836168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-12857760</v>
      </c>
      <c r="X43" s="66">
        <f t="shared" si="4"/>
        <v>-262636804</v>
      </c>
      <c r="Y43" s="66">
        <f t="shared" si="4"/>
        <v>249779044</v>
      </c>
      <c r="Z43" s="67">
        <f>+IF(X43&lt;&gt;0,+(Y43/X43)*100,0)</f>
        <v>-95.10435711820494</v>
      </c>
      <c r="AA43" s="64">
        <f>+AA41-AA42</f>
        <v>-423595987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-310456309</v>
      </c>
      <c r="D45" s="56">
        <f>SUM(D43:D44)</f>
        <v>0</v>
      </c>
      <c r="E45" s="57">
        <f t="shared" si="5"/>
        <v>-401983268</v>
      </c>
      <c r="F45" s="58">
        <f t="shared" si="5"/>
        <v>-423595987</v>
      </c>
      <c r="G45" s="58">
        <f t="shared" si="5"/>
        <v>216715857</v>
      </c>
      <c r="H45" s="58">
        <f t="shared" si="5"/>
        <v>-72656556</v>
      </c>
      <c r="I45" s="58">
        <f t="shared" si="5"/>
        <v>49881401</v>
      </c>
      <c r="J45" s="58">
        <f t="shared" si="5"/>
        <v>193940702</v>
      </c>
      <c r="K45" s="58">
        <f t="shared" si="5"/>
        <v>-67563286</v>
      </c>
      <c r="L45" s="58">
        <f t="shared" si="5"/>
        <v>-6471480</v>
      </c>
      <c r="M45" s="58">
        <f t="shared" si="5"/>
        <v>-182599864</v>
      </c>
      <c r="N45" s="58">
        <f t="shared" si="5"/>
        <v>-256634630</v>
      </c>
      <c r="O45" s="58">
        <f t="shared" si="5"/>
        <v>115892603</v>
      </c>
      <c r="P45" s="58">
        <f t="shared" si="5"/>
        <v>-28375996</v>
      </c>
      <c r="Q45" s="58">
        <f t="shared" si="5"/>
        <v>-37680439</v>
      </c>
      <c r="R45" s="58">
        <f t="shared" si="5"/>
        <v>49836168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-12857760</v>
      </c>
      <c r="X45" s="58">
        <f t="shared" si="5"/>
        <v>-262636804</v>
      </c>
      <c r="Y45" s="58">
        <f t="shared" si="5"/>
        <v>249779044</v>
      </c>
      <c r="Z45" s="59">
        <f>+IF(X45&lt;&gt;0,+(Y45/X45)*100,0)</f>
        <v>-95.10435711820494</v>
      </c>
      <c r="AA45" s="56">
        <f>SUM(AA43:AA44)</f>
        <v>-423595987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-310456309</v>
      </c>
      <c r="D47" s="71">
        <f>SUM(D45:D46)</f>
        <v>0</v>
      </c>
      <c r="E47" s="72">
        <f t="shared" si="6"/>
        <v>-401983268</v>
      </c>
      <c r="F47" s="73">
        <f t="shared" si="6"/>
        <v>-423595987</v>
      </c>
      <c r="G47" s="73">
        <f t="shared" si="6"/>
        <v>216715857</v>
      </c>
      <c r="H47" s="74">
        <f t="shared" si="6"/>
        <v>-72656556</v>
      </c>
      <c r="I47" s="74">
        <f t="shared" si="6"/>
        <v>49881401</v>
      </c>
      <c r="J47" s="74">
        <f t="shared" si="6"/>
        <v>193940702</v>
      </c>
      <c r="K47" s="74">
        <f t="shared" si="6"/>
        <v>-67563286</v>
      </c>
      <c r="L47" s="74">
        <f t="shared" si="6"/>
        <v>-6471480</v>
      </c>
      <c r="M47" s="73">
        <f t="shared" si="6"/>
        <v>-182599864</v>
      </c>
      <c r="N47" s="73">
        <f t="shared" si="6"/>
        <v>-256634630</v>
      </c>
      <c r="O47" s="74">
        <f t="shared" si="6"/>
        <v>115892603</v>
      </c>
      <c r="P47" s="74">
        <f t="shared" si="6"/>
        <v>-28375996</v>
      </c>
      <c r="Q47" s="74">
        <f t="shared" si="6"/>
        <v>-37680439</v>
      </c>
      <c r="R47" s="74">
        <f t="shared" si="6"/>
        <v>49836168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-12857760</v>
      </c>
      <c r="X47" s="74">
        <f t="shared" si="6"/>
        <v>-262636804</v>
      </c>
      <c r="Y47" s="74">
        <f t="shared" si="6"/>
        <v>249779044</v>
      </c>
      <c r="Z47" s="75">
        <f>+IF(X47&lt;&gt;0,+(Y47/X47)*100,0)</f>
        <v>-95.10435711820494</v>
      </c>
      <c r="AA47" s="76">
        <f>SUM(AA45:AA46)</f>
        <v>-423595987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19962859</v>
      </c>
      <c r="D5" s="6"/>
      <c r="E5" s="7">
        <v>23042214</v>
      </c>
      <c r="F5" s="8">
        <v>26483652</v>
      </c>
      <c r="G5" s="8">
        <v>1754711</v>
      </c>
      <c r="H5" s="8">
        <v>3509422</v>
      </c>
      <c r="I5" s="8">
        <v>5264133</v>
      </c>
      <c r="J5" s="8">
        <v>10528266</v>
      </c>
      <c r="K5" s="8">
        <v>1119006</v>
      </c>
      <c r="L5" s="8">
        <v>1739805</v>
      </c>
      <c r="M5" s="8">
        <v>1739805</v>
      </c>
      <c r="N5" s="8">
        <v>4598616</v>
      </c>
      <c r="O5" s="8">
        <v>1739805</v>
      </c>
      <c r="P5" s="8">
        <v>1739805</v>
      </c>
      <c r="Q5" s="8">
        <v>15082158</v>
      </c>
      <c r="R5" s="8">
        <v>18561768</v>
      </c>
      <c r="S5" s="8"/>
      <c r="T5" s="8"/>
      <c r="U5" s="8"/>
      <c r="V5" s="8"/>
      <c r="W5" s="8">
        <v>33688650</v>
      </c>
      <c r="X5" s="8">
        <v>19862745</v>
      </c>
      <c r="Y5" s="8">
        <v>13825905</v>
      </c>
      <c r="Z5" s="2">
        <v>69.61</v>
      </c>
      <c r="AA5" s="6">
        <v>26483652</v>
      </c>
    </row>
    <row r="6" spans="1:27" ht="13.5">
      <c r="A6" s="23" t="s">
        <v>32</v>
      </c>
      <c r="B6" s="24"/>
      <c r="C6" s="6">
        <v>13758064</v>
      </c>
      <c r="D6" s="6"/>
      <c r="E6" s="7">
        <v>17594522</v>
      </c>
      <c r="F6" s="8">
        <v>17349848</v>
      </c>
      <c r="G6" s="8">
        <v>1432787</v>
      </c>
      <c r="H6" s="8">
        <v>2699776</v>
      </c>
      <c r="I6" s="8">
        <v>4077288</v>
      </c>
      <c r="J6" s="8">
        <v>8209851</v>
      </c>
      <c r="K6" s="8">
        <v>1210784</v>
      </c>
      <c r="L6" s="8">
        <v>1248419</v>
      </c>
      <c r="M6" s="8">
        <v>1262418</v>
      </c>
      <c r="N6" s="8">
        <v>3721621</v>
      </c>
      <c r="O6" s="8">
        <v>2151760</v>
      </c>
      <c r="P6" s="8">
        <v>1112827</v>
      </c>
      <c r="Q6" s="8">
        <v>11118339</v>
      </c>
      <c r="R6" s="8">
        <v>14382926</v>
      </c>
      <c r="S6" s="8"/>
      <c r="T6" s="8"/>
      <c r="U6" s="8"/>
      <c r="V6" s="8"/>
      <c r="W6" s="8">
        <v>26314398</v>
      </c>
      <c r="X6" s="8">
        <v>13012382</v>
      </c>
      <c r="Y6" s="8">
        <v>13302016</v>
      </c>
      <c r="Z6" s="2">
        <v>102.23</v>
      </c>
      <c r="AA6" s="6">
        <v>17349848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1506247</v>
      </c>
      <c r="D9" s="6"/>
      <c r="E9" s="7">
        <v>1522000</v>
      </c>
      <c r="F9" s="8">
        <v>1655173</v>
      </c>
      <c r="G9" s="8">
        <v>139621</v>
      </c>
      <c r="H9" s="8">
        <v>279155</v>
      </c>
      <c r="I9" s="8">
        <v>418688</v>
      </c>
      <c r="J9" s="8">
        <v>837464</v>
      </c>
      <c r="K9" s="8">
        <v>139385</v>
      </c>
      <c r="L9" s="8">
        <v>139653</v>
      </c>
      <c r="M9" s="8">
        <v>139742</v>
      </c>
      <c r="N9" s="8">
        <v>418780</v>
      </c>
      <c r="O9" s="8">
        <v>139742</v>
      </c>
      <c r="P9" s="8">
        <v>139742</v>
      </c>
      <c r="Q9" s="8">
        <v>1256632</v>
      </c>
      <c r="R9" s="8">
        <v>1536116</v>
      </c>
      <c r="S9" s="8"/>
      <c r="T9" s="8"/>
      <c r="U9" s="8"/>
      <c r="V9" s="8"/>
      <c r="W9" s="8">
        <v>2792360</v>
      </c>
      <c r="X9" s="8">
        <v>1241380</v>
      </c>
      <c r="Y9" s="8">
        <v>1550980</v>
      </c>
      <c r="Z9" s="2">
        <v>124.94</v>
      </c>
      <c r="AA9" s="6">
        <v>1655173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1163721</v>
      </c>
      <c r="D11" s="6"/>
      <c r="E11" s="7">
        <v>904772</v>
      </c>
      <c r="F11" s="8">
        <v>1240338</v>
      </c>
      <c r="G11" s="8">
        <v>100668</v>
      </c>
      <c r="H11" s="8">
        <v>192588</v>
      </c>
      <c r="I11" s="8">
        <v>277026</v>
      </c>
      <c r="J11" s="8">
        <v>570282</v>
      </c>
      <c r="K11" s="8">
        <v>93686</v>
      </c>
      <c r="L11" s="8">
        <v>73873</v>
      </c>
      <c r="M11" s="8">
        <v>92711</v>
      </c>
      <c r="N11" s="8">
        <v>260270</v>
      </c>
      <c r="O11" s="8">
        <v>82894</v>
      </c>
      <c r="P11" s="8">
        <v>83854</v>
      </c>
      <c r="Q11" s="8">
        <v>802097</v>
      </c>
      <c r="R11" s="8">
        <v>968845</v>
      </c>
      <c r="S11" s="8"/>
      <c r="T11" s="8"/>
      <c r="U11" s="8"/>
      <c r="V11" s="8"/>
      <c r="W11" s="8">
        <v>1799397</v>
      </c>
      <c r="X11" s="8">
        <v>930252</v>
      </c>
      <c r="Y11" s="8">
        <v>869145</v>
      </c>
      <c r="Z11" s="2">
        <v>93.43</v>
      </c>
      <c r="AA11" s="6">
        <v>1240338</v>
      </c>
    </row>
    <row r="12" spans="1:27" ht="13.5">
      <c r="A12" s="25" t="s">
        <v>37</v>
      </c>
      <c r="B12" s="29"/>
      <c r="C12" s="6">
        <v>1201428</v>
      </c>
      <c r="D12" s="6"/>
      <c r="E12" s="7">
        <v>3760843</v>
      </c>
      <c r="F12" s="8">
        <v>2104632</v>
      </c>
      <c r="G12" s="8">
        <v>85243</v>
      </c>
      <c r="H12" s="8">
        <v>226923</v>
      </c>
      <c r="I12" s="8">
        <v>308401</v>
      </c>
      <c r="J12" s="8">
        <v>620567</v>
      </c>
      <c r="K12" s="8">
        <v>80455</v>
      </c>
      <c r="L12" s="8">
        <v>67998</v>
      </c>
      <c r="M12" s="8">
        <v>95462</v>
      </c>
      <c r="N12" s="8">
        <v>243915</v>
      </c>
      <c r="O12" s="8">
        <v>96995</v>
      </c>
      <c r="P12" s="8">
        <v>65310</v>
      </c>
      <c r="Q12" s="8">
        <v>772565</v>
      </c>
      <c r="R12" s="8">
        <v>934870</v>
      </c>
      <c r="S12" s="8"/>
      <c r="T12" s="8"/>
      <c r="U12" s="8"/>
      <c r="V12" s="8"/>
      <c r="W12" s="8">
        <v>1799352</v>
      </c>
      <c r="X12" s="8">
        <v>1578474</v>
      </c>
      <c r="Y12" s="8">
        <v>220878</v>
      </c>
      <c r="Z12" s="2">
        <v>13.99</v>
      </c>
      <c r="AA12" s="6">
        <v>2104632</v>
      </c>
    </row>
    <row r="13" spans="1:27" ht="13.5">
      <c r="A13" s="23" t="s">
        <v>38</v>
      </c>
      <c r="B13" s="29"/>
      <c r="C13" s="6">
        <v>2457568</v>
      </c>
      <c r="D13" s="6"/>
      <c r="E13" s="7"/>
      <c r="F13" s="8"/>
      <c r="G13" s="8">
        <v>240274</v>
      </c>
      <c r="H13" s="8">
        <v>500819</v>
      </c>
      <c r="I13" s="8">
        <v>775916</v>
      </c>
      <c r="J13" s="8">
        <v>1517009</v>
      </c>
      <c r="K13" s="8">
        <v>231638</v>
      </c>
      <c r="L13" s="8">
        <v>234918</v>
      </c>
      <c r="M13" s="8">
        <v>244656</v>
      </c>
      <c r="N13" s="8">
        <v>711212</v>
      </c>
      <c r="O13" s="8">
        <v>242000</v>
      </c>
      <c r="P13" s="8">
        <v>248384</v>
      </c>
      <c r="Q13" s="8">
        <v>2233620</v>
      </c>
      <c r="R13" s="8">
        <v>2724004</v>
      </c>
      <c r="S13" s="8"/>
      <c r="T13" s="8"/>
      <c r="U13" s="8"/>
      <c r="V13" s="8"/>
      <c r="W13" s="8">
        <v>4952225</v>
      </c>
      <c r="X13" s="8"/>
      <c r="Y13" s="8">
        <v>4952225</v>
      </c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406722</v>
      </c>
      <c r="D15" s="6"/>
      <c r="E15" s="7">
        <v>4500450</v>
      </c>
      <c r="F15" s="8">
        <v>4183538</v>
      </c>
      <c r="G15" s="8">
        <v>172</v>
      </c>
      <c r="H15" s="8">
        <v>337</v>
      </c>
      <c r="I15" s="8">
        <v>562</v>
      </c>
      <c r="J15" s="8">
        <v>1071</v>
      </c>
      <c r="K15" s="8">
        <v>129</v>
      </c>
      <c r="L15" s="8">
        <v>165</v>
      </c>
      <c r="M15" s="8">
        <v>54735</v>
      </c>
      <c r="N15" s="8">
        <v>55029</v>
      </c>
      <c r="O15" s="8">
        <v>18600</v>
      </c>
      <c r="P15" s="8">
        <v>12558</v>
      </c>
      <c r="Q15" s="8">
        <v>103890</v>
      </c>
      <c r="R15" s="8">
        <v>135048</v>
      </c>
      <c r="S15" s="8"/>
      <c r="T15" s="8"/>
      <c r="U15" s="8"/>
      <c r="V15" s="8"/>
      <c r="W15" s="8">
        <v>191148</v>
      </c>
      <c r="X15" s="8">
        <v>3137651</v>
      </c>
      <c r="Y15" s="8">
        <v>-2946503</v>
      </c>
      <c r="Z15" s="2">
        <v>-93.91</v>
      </c>
      <c r="AA15" s="6">
        <v>4183538</v>
      </c>
    </row>
    <row r="16" spans="1:27" ht="13.5">
      <c r="A16" s="23" t="s">
        <v>41</v>
      </c>
      <c r="B16" s="29"/>
      <c r="C16" s="6">
        <v>1072710</v>
      </c>
      <c r="D16" s="6"/>
      <c r="E16" s="7">
        <v>1270777</v>
      </c>
      <c r="F16" s="8">
        <v>1245357</v>
      </c>
      <c r="G16" s="8">
        <v>90208</v>
      </c>
      <c r="H16" s="8">
        <v>178394</v>
      </c>
      <c r="I16" s="8">
        <v>263485</v>
      </c>
      <c r="J16" s="8">
        <v>532087</v>
      </c>
      <c r="K16" s="8">
        <v>81014</v>
      </c>
      <c r="L16" s="8">
        <v>80505</v>
      </c>
      <c r="M16" s="8">
        <v>49254</v>
      </c>
      <c r="N16" s="8">
        <v>210773</v>
      </c>
      <c r="O16" s="8">
        <v>86564</v>
      </c>
      <c r="P16" s="8">
        <v>81706</v>
      </c>
      <c r="Q16" s="8">
        <v>711787</v>
      </c>
      <c r="R16" s="8">
        <v>880057</v>
      </c>
      <c r="S16" s="8"/>
      <c r="T16" s="8"/>
      <c r="U16" s="8"/>
      <c r="V16" s="8"/>
      <c r="W16" s="8">
        <v>1622917</v>
      </c>
      <c r="X16" s="8">
        <v>934011</v>
      </c>
      <c r="Y16" s="8">
        <v>688906</v>
      </c>
      <c r="Z16" s="2">
        <v>73.76</v>
      </c>
      <c r="AA16" s="6">
        <v>1245357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37336998</v>
      </c>
      <c r="D18" s="6"/>
      <c r="E18" s="7">
        <v>35636000</v>
      </c>
      <c r="F18" s="8">
        <v>35636000</v>
      </c>
      <c r="G18" s="8">
        <v>12699000</v>
      </c>
      <c r="H18" s="8">
        <v>13085514</v>
      </c>
      <c r="I18" s="8">
        <v>13085514</v>
      </c>
      <c r="J18" s="8">
        <v>38870028</v>
      </c>
      <c r="K18" s="8">
        <v>168142</v>
      </c>
      <c r="L18" s="8">
        <v>458094</v>
      </c>
      <c r="M18" s="8">
        <v>11127940</v>
      </c>
      <c r="N18" s="8">
        <v>11754176</v>
      </c>
      <c r="O18" s="8">
        <v>165638</v>
      </c>
      <c r="P18" s="8">
        <v>217878</v>
      </c>
      <c r="Q18" s="8">
        <v>33420774</v>
      </c>
      <c r="R18" s="8">
        <v>33804290</v>
      </c>
      <c r="S18" s="8"/>
      <c r="T18" s="8"/>
      <c r="U18" s="8"/>
      <c r="V18" s="8"/>
      <c r="W18" s="8">
        <v>84428494</v>
      </c>
      <c r="X18" s="8">
        <v>26726999</v>
      </c>
      <c r="Y18" s="8">
        <v>57701495</v>
      </c>
      <c r="Z18" s="2">
        <v>215.89</v>
      </c>
      <c r="AA18" s="6">
        <v>35636000</v>
      </c>
    </row>
    <row r="19" spans="1:27" ht="13.5">
      <c r="A19" s="23" t="s">
        <v>44</v>
      </c>
      <c r="B19" s="29"/>
      <c r="C19" s="6">
        <v>638567</v>
      </c>
      <c r="D19" s="6"/>
      <c r="E19" s="7">
        <v>1968695</v>
      </c>
      <c r="F19" s="26">
        <v>2755189</v>
      </c>
      <c r="G19" s="26">
        <v>85417</v>
      </c>
      <c r="H19" s="26">
        <v>135069</v>
      </c>
      <c r="I19" s="26">
        <v>197103</v>
      </c>
      <c r="J19" s="26">
        <v>417589</v>
      </c>
      <c r="K19" s="26">
        <v>54329</v>
      </c>
      <c r="L19" s="26">
        <v>73417</v>
      </c>
      <c r="M19" s="26">
        <v>33121</v>
      </c>
      <c r="N19" s="26">
        <v>160867</v>
      </c>
      <c r="O19" s="26">
        <v>85852</v>
      </c>
      <c r="P19" s="26">
        <v>28745</v>
      </c>
      <c r="Q19" s="26">
        <v>532556</v>
      </c>
      <c r="R19" s="26">
        <v>647153</v>
      </c>
      <c r="S19" s="26"/>
      <c r="T19" s="26"/>
      <c r="U19" s="26"/>
      <c r="V19" s="26"/>
      <c r="W19" s="26">
        <v>1225609</v>
      </c>
      <c r="X19" s="26">
        <v>2066389</v>
      </c>
      <c r="Y19" s="26">
        <v>-840780</v>
      </c>
      <c r="Z19" s="27">
        <v>-40.69</v>
      </c>
      <c r="AA19" s="28">
        <v>2755189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79504884</v>
      </c>
      <c r="D21" s="33">
        <f t="shared" si="0"/>
        <v>0</v>
      </c>
      <c r="E21" s="34">
        <f t="shared" si="0"/>
        <v>90200273</v>
      </c>
      <c r="F21" s="35">
        <f t="shared" si="0"/>
        <v>92653727</v>
      </c>
      <c r="G21" s="35">
        <f t="shared" si="0"/>
        <v>16628101</v>
      </c>
      <c r="H21" s="35">
        <f t="shared" si="0"/>
        <v>20807997</v>
      </c>
      <c r="I21" s="35">
        <f t="shared" si="0"/>
        <v>24668116</v>
      </c>
      <c r="J21" s="35">
        <f t="shared" si="0"/>
        <v>62104214</v>
      </c>
      <c r="K21" s="35">
        <f t="shared" si="0"/>
        <v>3178568</v>
      </c>
      <c r="L21" s="35">
        <f t="shared" si="0"/>
        <v>4116847</v>
      </c>
      <c r="M21" s="35">
        <f t="shared" si="0"/>
        <v>14839844</v>
      </c>
      <c r="N21" s="35">
        <f t="shared" si="0"/>
        <v>22135259</v>
      </c>
      <c r="O21" s="35">
        <f t="shared" si="0"/>
        <v>4809850</v>
      </c>
      <c r="P21" s="35">
        <f t="shared" si="0"/>
        <v>3730809</v>
      </c>
      <c r="Q21" s="35">
        <f t="shared" si="0"/>
        <v>66034418</v>
      </c>
      <c r="R21" s="35">
        <f t="shared" si="0"/>
        <v>74575077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158814550</v>
      </c>
      <c r="X21" s="35">
        <f t="shared" si="0"/>
        <v>69490283</v>
      </c>
      <c r="Y21" s="35">
        <f t="shared" si="0"/>
        <v>89324267</v>
      </c>
      <c r="Z21" s="36">
        <f>+IF(X21&lt;&gt;0,+(Y21/X21)*100,0)</f>
        <v>128.54209702959477</v>
      </c>
      <c r="AA21" s="33">
        <f>SUM(AA5:AA20)</f>
        <v>92653727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31459575</v>
      </c>
      <c r="D24" s="6"/>
      <c r="E24" s="7">
        <v>35546489</v>
      </c>
      <c r="F24" s="8">
        <v>35306452</v>
      </c>
      <c r="G24" s="8">
        <v>2969011</v>
      </c>
      <c r="H24" s="8">
        <v>5584698</v>
      </c>
      <c r="I24" s="8">
        <v>5591948</v>
      </c>
      <c r="J24" s="8">
        <v>14145657</v>
      </c>
      <c r="K24" s="8">
        <v>2705178</v>
      </c>
      <c r="L24" s="8">
        <v>2753039</v>
      </c>
      <c r="M24" s="8">
        <v>4256802</v>
      </c>
      <c r="N24" s="8">
        <v>9715019</v>
      </c>
      <c r="O24" s="8">
        <v>2659140</v>
      </c>
      <c r="P24" s="8">
        <v>2703952</v>
      </c>
      <c r="Q24" s="8">
        <v>26065751</v>
      </c>
      <c r="R24" s="8">
        <v>31428843</v>
      </c>
      <c r="S24" s="8"/>
      <c r="T24" s="8"/>
      <c r="U24" s="8"/>
      <c r="V24" s="8"/>
      <c r="W24" s="8">
        <v>55289519</v>
      </c>
      <c r="X24" s="8">
        <v>26479828</v>
      </c>
      <c r="Y24" s="8">
        <v>28809691</v>
      </c>
      <c r="Z24" s="2">
        <v>108.8</v>
      </c>
      <c r="AA24" s="6">
        <v>35306452</v>
      </c>
    </row>
    <row r="25" spans="1:27" ht="13.5">
      <c r="A25" s="25" t="s">
        <v>49</v>
      </c>
      <c r="B25" s="24"/>
      <c r="C25" s="6">
        <v>3568243</v>
      </c>
      <c r="D25" s="6"/>
      <c r="E25" s="7">
        <v>3779701</v>
      </c>
      <c r="F25" s="8">
        <v>3779701</v>
      </c>
      <c r="G25" s="8">
        <v>306979</v>
      </c>
      <c r="H25" s="8">
        <v>613957</v>
      </c>
      <c r="I25" s="8">
        <v>613957</v>
      </c>
      <c r="J25" s="8">
        <v>1534893</v>
      </c>
      <c r="K25" s="8">
        <v>306979</v>
      </c>
      <c r="L25" s="8">
        <v>306979</v>
      </c>
      <c r="M25" s="8">
        <v>306979</v>
      </c>
      <c r="N25" s="8">
        <v>920937</v>
      </c>
      <c r="O25" s="8">
        <v>306979</v>
      </c>
      <c r="P25" s="8">
        <v>306979</v>
      </c>
      <c r="Q25" s="8">
        <v>2762807</v>
      </c>
      <c r="R25" s="8">
        <v>3376765</v>
      </c>
      <c r="S25" s="8"/>
      <c r="T25" s="8"/>
      <c r="U25" s="8"/>
      <c r="V25" s="8"/>
      <c r="W25" s="8">
        <v>5832595</v>
      </c>
      <c r="X25" s="8">
        <v>2834773</v>
      </c>
      <c r="Y25" s="8">
        <v>2997822</v>
      </c>
      <c r="Z25" s="2">
        <v>105.75</v>
      </c>
      <c r="AA25" s="6">
        <v>3779701</v>
      </c>
    </row>
    <row r="26" spans="1:27" ht="13.5">
      <c r="A26" s="25" t="s">
        <v>50</v>
      </c>
      <c r="B26" s="24"/>
      <c r="C26" s="6"/>
      <c r="D26" s="6"/>
      <c r="E26" s="7">
        <v>1543378</v>
      </c>
      <c r="F26" s="8">
        <v>1543378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1157533</v>
      </c>
      <c r="Y26" s="8">
        <v>-1157533</v>
      </c>
      <c r="Z26" s="2">
        <v>-100</v>
      </c>
      <c r="AA26" s="6">
        <v>1543378</v>
      </c>
    </row>
    <row r="27" spans="1:27" ht="13.5">
      <c r="A27" s="25" t="s">
        <v>51</v>
      </c>
      <c r="B27" s="24"/>
      <c r="C27" s="6">
        <v>10250036</v>
      </c>
      <c r="D27" s="6"/>
      <c r="E27" s="7">
        <v>8279951</v>
      </c>
      <c r="F27" s="8">
        <v>8279951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10195691</v>
      </c>
      <c r="R27" s="8">
        <v>10195691</v>
      </c>
      <c r="S27" s="8"/>
      <c r="T27" s="8"/>
      <c r="U27" s="8"/>
      <c r="V27" s="8"/>
      <c r="W27" s="8">
        <v>10195691</v>
      </c>
      <c r="X27" s="8">
        <v>6209960</v>
      </c>
      <c r="Y27" s="8">
        <v>3985731</v>
      </c>
      <c r="Z27" s="2">
        <v>64.18</v>
      </c>
      <c r="AA27" s="6">
        <v>8279951</v>
      </c>
    </row>
    <row r="28" spans="1:27" ht="13.5">
      <c r="A28" s="25" t="s">
        <v>52</v>
      </c>
      <c r="B28" s="24"/>
      <c r="C28" s="6">
        <v>2163</v>
      </c>
      <c r="D28" s="6"/>
      <c r="E28" s="7">
        <v>303664</v>
      </c>
      <c r="F28" s="8">
        <v>7000</v>
      </c>
      <c r="G28" s="8"/>
      <c r="H28" s="8"/>
      <c r="I28" s="8"/>
      <c r="J28" s="8"/>
      <c r="K28" s="8">
        <v>972</v>
      </c>
      <c r="L28" s="8"/>
      <c r="M28" s="8"/>
      <c r="N28" s="8">
        <v>972</v>
      </c>
      <c r="O28" s="8"/>
      <c r="P28" s="8">
        <v>13349</v>
      </c>
      <c r="Q28" s="8">
        <v>14321</v>
      </c>
      <c r="R28" s="8">
        <v>27670</v>
      </c>
      <c r="S28" s="8"/>
      <c r="T28" s="8"/>
      <c r="U28" s="8"/>
      <c r="V28" s="8"/>
      <c r="W28" s="8">
        <v>28642</v>
      </c>
      <c r="X28" s="8">
        <v>5251</v>
      </c>
      <c r="Y28" s="8">
        <v>23391</v>
      </c>
      <c r="Z28" s="2">
        <v>445.46</v>
      </c>
      <c r="AA28" s="6">
        <v>7000</v>
      </c>
    </row>
    <row r="29" spans="1:27" ht="13.5">
      <c r="A29" s="25" t="s">
        <v>53</v>
      </c>
      <c r="B29" s="24"/>
      <c r="C29" s="6">
        <v>12422704</v>
      </c>
      <c r="D29" s="6"/>
      <c r="E29" s="7">
        <v>14524875</v>
      </c>
      <c r="F29" s="8">
        <v>14524875</v>
      </c>
      <c r="G29" s="8">
        <v>1767904</v>
      </c>
      <c r="H29" s="8">
        <v>3519727</v>
      </c>
      <c r="I29" s="8">
        <v>3528394</v>
      </c>
      <c r="J29" s="8">
        <v>8816025</v>
      </c>
      <c r="K29" s="8">
        <v>2232362</v>
      </c>
      <c r="L29" s="8">
        <v>10026</v>
      </c>
      <c r="M29" s="8">
        <v>43818</v>
      </c>
      <c r="N29" s="8">
        <v>2286206</v>
      </c>
      <c r="O29" s="8">
        <v>1865026</v>
      </c>
      <c r="P29" s="8">
        <v>835119</v>
      </c>
      <c r="Q29" s="8">
        <v>10350145</v>
      </c>
      <c r="R29" s="8">
        <v>13050290</v>
      </c>
      <c r="S29" s="8"/>
      <c r="T29" s="8"/>
      <c r="U29" s="8"/>
      <c r="V29" s="8"/>
      <c r="W29" s="8">
        <v>24152521</v>
      </c>
      <c r="X29" s="8">
        <v>10893657</v>
      </c>
      <c r="Y29" s="8">
        <v>13258864</v>
      </c>
      <c r="Z29" s="2">
        <v>121.71</v>
      </c>
      <c r="AA29" s="6">
        <v>14524875</v>
      </c>
    </row>
    <row r="30" spans="1:27" ht="13.5">
      <c r="A30" s="25" t="s">
        <v>54</v>
      </c>
      <c r="B30" s="24"/>
      <c r="C30" s="6">
        <v>2034567</v>
      </c>
      <c r="D30" s="6"/>
      <c r="E30" s="7">
        <v>3575487</v>
      </c>
      <c r="F30" s="8">
        <v>3816447</v>
      </c>
      <c r="G30" s="8">
        <v>140600</v>
      </c>
      <c r="H30" s="8">
        <v>435373</v>
      </c>
      <c r="I30" s="8">
        <v>766421</v>
      </c>
      <c r="J30" s="8">
        <v>1342394</v>
      </c>
      <c r="K30" s="8">
        <v>298548</v>
      </c>
      <c r="L30" s="8">
        <v>402002</v>
      </c>
      <c r="M30" s="8">
        <v>874121</v>
      </c>
      <c r="N30" s="8">
        <v>1574671</v>
      </c>
      <c r="O30" s="8">
        <v>211954</v>
      </c>
      <c r="P30" s="8">
        <v>186575</v>
      </c>
      <c r="Q30" s="8">
        <v>2969273</v>
      </c>
      <c r="R30" s="8">
        <v>3367802</v>
      </c>
      <c r="S30" s="8"/>
      <c r="T30" s="8"/>
      <c r="U30" s="8"/>
      <c r="V30" s="8"/>
      <c r="W30" s="8">
        <v>6284867</v>
      </c>
      <c r="X30" s="8">
        <v>2862333</v>
      </c>
      <c r="Y30" s="8">
        <v>3422534</v>
      </c>
      <c r="Z30" s="2">
        <v>119.57</v>
      </c>
      <c r="AA30" s="6">
        <v>3816447</v>
      </c>
    </row>
    <row r="31" spans="1:27" ht="13.5">
      <c r="A31" s="25" t="s">
        <v>55</v>
      </c>
      <c r="B31" s="24"/>
      <c r="C31" s="6">
        <v>8297452</v>
      </c>
      <c r="D31" s="6"/>
      <c r="E31" s="7">
        <v>9828444</v>
      </c>
      <c r="F31" s="8">
        <v>13968437</v>
      </c>
      <c r="G31" s="8">
        <v>1031772</v>
      </c>
      <c r="H31" s="8">
        <v>1588581</v>
      </c>
      <c r="I31" s="8">
        <v>3847166</v>
      </c>
      <c r="J31" s="8">
        <v>6467519</v>
      </c>
      <c r="K31" s="8">
        <v>1739247</v>
      </c>
      <c r="L31" s="8">
        <v>912021</v>
      </c>
      <c r="M31" s="8">
        <v>1503091</v>
      </c>
      <c r="N31" s="8">
        <v>4154359</v>
      </c>
      <c r="O31" s="8">
        <v>783255</v>
      </c>
      <c r="P31" s="8">
        <v>935224</v>
      </c>
      <c r="Q31" s="8">
        <v>11608692</v>
      </c>
      <c r="R31" s="8">
        <v>13327171</v>
      </c>
      <c r="S31" s="8"/>
      <c r="T31" s="8"/>
      <c r="U31" s="8"/>
      <c r="V31" s="8"/>
      <c r="W31" s="8">
        <v>23949049</v>
      </c>
      <c r="X31" s="8">
        <v>10476332</v>
      </c>
      <c r="Y31" s="8">
        <v>13472717</v>
      </c>
      <c r="Z31" s="2">
        <v>128.6</v>
      </c>
      <c r="AA31" s="6">
        <v>13968437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10257812</v>
      </c>
      <c r="D33" s="6"/>
      <c r="E33" s="7">
        <v>9393455</v>
      </c>
      <c r="F33" s="8">
        <v>8586034</v>
      </c>
      <c r="G33" s="8">
        <v>272985</v>
      </c>
      <c r="H33" s="8">
        <v>560917</v>
      </c>
      <c r="I33" s="8">
        <v>1074304</v>
      </c>
      <c r="J33" s="8">
        <v>1908206</v>
      </c>
      <c r="K33" s="8">
        <v>1578483</v>
      </c>
      <c r="L33" s="8">
        <v>1097279</v>
      </c>
      <c r="M33" s="8">
        <v>702398</v>
      </c>
      <c r="N33" s="8">
        <v>3378160</v>
      </c>
      <c r="O33" s="8">
        <v>830769</v>
      </c>
      <c r="P33" s="8">
        <v>423745</v>
      </c>
      <c r="Q33" s="8">
        <v>6132031</v>
      </c>
      <c r="R33" s="8">
        <v>7386545</v>
      </c>
      <c r="S33" s="8"/>
      <c r="T33" s="8"/>
      <c r="U33" s="8"/>
      <c r="V33" s="8"/>
      <c r="W33" s="8">
        <v>12672911</v>
      </c>
      <c r="X33" s="8">
        <v>6439501</v>
      </c>
      <c r="Y33" s="8">
        <v>6233410</v>
      </c>
      <c r="Z33" s="2">
        <v>96.8</v>
      </c>
      <c r="AA33" s="6">
        <v>8586034</v>
      </c>
    </row>
    <row r="34" spans="1:27" ht="13.5">
      <c r="A34" s="23" t="s">
        <v>57</v>
      </c>
      <c r="B34" s="29"/>
      <c r="C34" s="6">
        <v>2138572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80431124</v>
      </c>
      <c r="D35" s="33">
        <f>SUM(D24:D34)</f>
        <v>0</v>
      </c>
      <c r="E35" s="34">
        <f t="shared" si="1"/>
        <v>86775444</v>
      </c>
      <c r="F35" s="35">
        <f t="shared" si="1"/>
        <v>89812275</v>
      </c>
      <c r="G35" s="35">
        <f t="shared" si="1"/>
        <v>6489251</v>
      </c>
      <c r="H35" s="35">
        <f t="shared" si="1"/>
        <v>12303253</v>
      </c>
      <c r="I35" s="35">
        <f t="shared" si="1"/>
        <v>15422190</v>
      </c>
      <c r="J35" s="35">
        <f t="shared" si="1"/>
        <v>34214694</v>
      </c>
      <c r="K35" s="35">
        <f t="shared" si="1"/>
        <v>8861769</v>
      </c>
      <c r="L35" s="35">
        <f t="shared" si="1"/>
        <v>5481346</v>
      </c>
      <c r="M35" s="35">
        <f t="shared" si="1"/>
        <v>7687209</v>
      </c>
      <c r="N35" s="35">
        <f t="shared" si="1"/>
        <v>22030324</v>
      </c>
      <c r="O35" s="35">
        <f t="shared" si="1"/>
        <v>6657123</v>
      </c>
      <c r="P35" s="35">
        <f t="shared" si="1"/>
        <v>5404943</v>
      </c>
      <c r="Q35" s="35">
        <f t="shared" si="1"/>
        <v>70098711</v>
      </c>
      <c r="R35" s="35">
        <f t="shared" si="1"/>
        <v>82160777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138405795</v>
      </c>
      <c r="X35" s="35">
        <f t="shared" si="1"/>
        <v>67359168</v>
      </c>
      <c r="Y35" s="35">
        <f t="shared" si="1"/>
        <v>71046627</v>
      </c>
      <c r="Z35" s="36">
        <f>+IF(X35&lt;&gt;0,+(Y35/X35)*100,0)</f>
        <v>105.47432385150601</v>
      </c>
      <c r="AA35" s="33">
        <f>SUM(AA24:AA34)</f>
        <v>89812275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-926240</v>
      </c>
      <c r="D37" s="46">
        <f>+D21-D35</f>
        <v>0</v>
      </c>
      <c r="E37" s="47">
        <f t="shared" si="2"/>
        <v>3424829</v>
      </c>
      <c r="F37" s="48">
        <f t="shared" si="2"/>
        <v>2841452</v>
      </c>
      <c r="G37" s="48">
        <f t="shared" si="2"/>
        <v>10138850</v>
      </c>
      <c r="H37" s="48">
        <f t="shared" si="2"/>
        <v>8504744</v>
      </c>
      <c r="I37" s="48">
        <f t="shared" si="2"/>
        <v>9245926</v>
      </c>
      <c r="J37" s="48">
        <f t="shared" si="2"/>
        <v>27889520</v>
      </c>
      <c r="K37" s="48">
        <f t="shared" si="2"/>
        <v>-5683201</v>
      </c>
      <c r="L37" s="48">
        <f t="shared" si="2"/>
        <v>-1364499</v>
      </c>
      <c r="M37" s="48">
        <f t="shared" si="2"/>
        <v>7152635</v>
      </c>
      <c r="N37" s="48">
        <f t="shared" si="2"/>
        <v>104935</v>
      </c>
      <c r="O37" s="48">
        <f t="shared" si="2"/>
        <v>-1847273</v>
      </c>
      <c r="P37" s="48">
        <f t="shared" si="2"/>
        <v>-1674134</v>
      </c>
      <c r="Q37" s="48">
        <f t="shared" si="2"/>
        <v>-4064293</v>
      </c>
      <c r="R37" s="48">
        <f t="shared" si="2"/>
        <v>-7585700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20408755</v>
      </c>
      <c r="X37" s="48">
        <f>IF(F21=F35,0,X21-X35)</f>
        <v>2131115</v>
      </c>
      <c r="Y37" s="48">
        <f t="shared" si="2"/>
        <v>18277640</v>
      </c>
      <c r="Z37" s="49">
        <f>+IF(X37&lt;&gt;0,+(Y37/X37)*100,0)</f>
        <v>857.6562034427986</v>
      </c>
      <c r="AA37" s="46">
        <f>+AA21-AA35</f>
        <v>2841452</v>
      </c>
    </row>
    <row r="38" spans="1:27" ht="22.5" customHeight="1">
      <c r="A38" s="50" t="s">
        <v>60</v>
      </c>
      <c r="B38" s="29"/>
      <c r="C38" s="6">
        <v>9247000</v>
      </c>
      <c r="D38" s="6"/>
      <c r="E38" s="7">
        <v>15170000</v>
      </c>
      <c r="F38" s="8">
        <v>15170000</v>
      </c>
      <c r="G38" s="8"/>
      <c r="H38" s="8">
        <v>1257204</v>
      </c>
      <c r="I38" s="8">
        <v>1257204</v>
      </c>
      <c r="J38" s="8">
        <v>2514408</v>
      </c>
      <c r="K38" s="8">
        <v>583170</v>
      </c>
      <c r="L38" s="8">
        <v>246143</v>
      </c>
      <c r="M38" s="8">
        <v>2116383</v>
      </c>
      <c r="N38" s="8">
        <v>2945696</v>
      </c>
      <c r="O38" s="8">
        <v>96002</v>
      </c>
      <c r="P38" s="8">
        <v>1154345</v>
      </c>
      <c r="Q38" s="8">
        <v>8459412</v>
      </c>
      <c r="R38" s="8">
        <v>9709759</v>
      </c>
      <c r="S38" s="8"/>
      <c r="T38" s="8"/>
      <c r="U38" s="8"/>
      <c r="V38" s="8"/>
      <c r="W38" s="8">
        <v>15169863</v>
      </c>
      <c r="X38" s="8">
        <v>11377499</v>
      </c>
      <c r="Y38" s="8">
        <v>3792364</v>
      </c>
      <c r="Z38" s="2">
        <v>33.33</v>
      </c>
      <c r="AA38" s="6">
        <v>15170000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8320760</v>
      </c>
      <c r="D41" s="56">
        <f>SUM(D37:D40)</f>
        <v>0</v>
      </c>
      <c r="E41" s="57">
        <f t="shared" si="3"/>
        <v>18594829</v>
      </c>
      <c r="F41" s="58">
        <f t="shared" si="3"/>
        <v>18011452</v>
      </c>
      <c r="G41" s="58">
        <f t="shared" si="3"/>
        <v>10138850</v>
      </c>
      <c r="H41" s="58">
        <f t="shared" si="3"/>
        <v>9761948</v>
      </c>
      <c r="I41" s="58">
        <f t="shared" si="3"/>
        <v>10503130</v>
      </c>
      <c r="J41" s="58">
        <f t="shared" si="3"/>
        <v>30403928</v>
      </c>
      <c r="K41" s="58">
        <f t="shared" si="3"/>
        <v>-5100031</v>
      </c>
      <c r="L41" s="58">
        <f t="shared" si="3"/>
        <v>-1118356</v>
      </c>
      <c r="M41" s="58">
        <f t="shared" si="3"/>
        <v>9269018</v>
      </c>
      <c r="N41" s="58">
        <f t="shared" si="3"/>
        <v>3050631</v>
      </c>
      <c r="O41" s="58">
        <f t="shared" si="3"/>
        <v>-1751271</v>
      </c>
      <c r="P41" s="58">
        <f t="shared" si="3"/>
        <v>-519789</v>
      </c>
      <c r="Q41" s="58">
        <f t="shared" si="3"/>
        <v>4395119</v>
      </c>
      <c r="R41" s="58">
        <f t="shared" si="3"/>
        <v>2124059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35578618</v>
      </c>
      <c r="X41" s="58">
        <f t="shared" si="3"/>
        <v>13508614</v>
      </c>
      <c r="Y41" s="58">
        <f t="shared" si="3"/>
        <v>22070004</v>
      </c>
      <c r="Z41" s="59">
        <f>+IF(X41&lt;&gt;0,+(Y41/X41)*100,0)</f>
        <v>163.37726431445893</v>
      </c>
      <c r="AA41" s="56">
        <f>SUM(AA37:AA40)</f>
        <v>18011452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8320760</v>
      </c>
      <c r="D43" s="64">
        <f>+D41-D42</f>
        <v>0</v>
      </c>
      <c r="E43" s="65">
        <f t="shared" si="4"/>
        <v>18594829</v>
      </c>
      <c r="F43" s="66">
        <f t="shared" si="4"/>
        <v>18011452</v>
      </c>
      <c r="G43" s="66">
        <f t="shared" si="4"/>
        <v>10138850</v>
      </c>
      <c r="H43" s="66">
        <f t="shared" si="4"/>
        <v>9761948</v>
      </c>
      <c r="I43" s="66">
        <f t="shared" si="4"/>
        <v>10503130</v>
      </c>
      <c r="J43" s="66">
        <f t="shared" si="4"/>
        <v>30403928</v>
      </c>
      <c r="K43" s="66">
        <f t="shared" si="4"/>
        <v>-5100031</v>
      </c>
      <c r="L43" s="66">
        <f t="shared" si="4"/>
        <v>-1118356</v>
      </c>
      <c r="M43" s="66">
        <f t="shared" si="4"/>
        <v>9269018</v>
      </c>
      <c r="N43" s="66">
        <f t="shared" si="4"/>
        <v>3050631</v>
      </c>
      <c r="O43" s="66">
        <f t="shared" si="4"/>
        <v>-1751271</v>
      </c>
      <c r="P43" s="66">
        <f t="shared" si="4"/>
        <v>-519789</v>
      </c>
      <c r="Q43" s="66">
        <f t="shared" si="4"/>
        <v>4395119</v>
      </c>
      <c r="R43" s="66">
        <f t="shared" si="4"/>
        <v>2124059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35578618</v>
      </c>
      <c r="X43" s="66">
        <f t="shared" si="4"/>
        <v>13508614</v>
      </c>
      <c r="Y43" s="66">
        <f t="shared" si="4"/>
        <v>22070004</v>
      </c>
      <c r="Z43" s="67">
        <f>+IF(X43&lt;&gt;0,+(Y43/X43)*100,0)</f>
        <v>163.37726431445893</v>
      </c>
      <c r="AA43" s="64">
        <f>+AA41-AA42</f>
        <v>18011452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8320760</v>
      </c>
      <c r="D45" s="56">
        <f>SUM(D43:D44)</f>
        <v>0</v>
      </c>
      <c r="E45" s="57">
        <f t="shared" si="5"/>
        <v>18594829</v>
      </c>
      <c r="F45" s="58">
        <f t="shared" si="5"/>
        <v>18011452</v>
      </c>
      <c r="G45" s="58">
        <f t="shared" si="5"/>
        <v>10138850</v>
      </c>
      <c r="H45" s="58">
        <f t="shared" si="5"/>
        <v>9761948</v>
      </c>
      <c r="I45" s="58">
        <f t="shared" si="5"/>
        <v>10503130</v>
      </c>
      <c r="J45" s="58">
        <f t="shared" si="5"/>
        <v>30403928</v>
      </c>
      <c r="K45" s="58">
        <f t="shared" si="5"/>
        <v>-5100031</v>
      </c>
      <c r="L45" s="58">
        <f t="shared" si="5"/>
        <v>-1118356</v>
      </c>
      <c r="M45" s="58">
        <f t="shared" si="5"/>
        <v>9269018</v>
      </c>
      <c r="N45" s="58">
        <f t="shared" si="5"/>
        <v>3050631</v>
      </c>
      <c r="O45" s="58">
        <f t="shared" si="5"/>
        <v>-1751271</v>
      </c>
      <c r="P45" s="58">
        <f t="shared" si="5"/>
        <v>-519789</v>
      </c>
      <c r="Q45" s="58">
        <f t="shared" si="5"/>
        <v>4395119</v>
      </c>
      <c r="R45" s="58">
        <f t="shared" si="5"/>
        <v>2124059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35578618</v>
      </c>
      <c r="X45" s="58">
        <f t="shared" si="5"/>
        <v>13508614</v>
      </c>
      <c r="Y45" s="58">
        <f t="shared" si="5"/>
        <v>22070004</v>
      </c>
      <c r="Z45" s="59">
        <f>+IF(X45&lt;&gt;0,+(Y45/X45)*100,0)</f>
        <v>163.37726431445893</v>
      </c>
      <c r="AA45" s="56">
        <f>SUM(AA43:AA44)</f>
        <v>18011452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8320760</v>
      </c>
      <c r="D47" s="71">
        <f>SUM(D45:D46)</f>
        <v>0</v>
      </c>
      <c r="E47" s="72">
        <f t="shared" si="6"/>
        <v>18594829</v>
      </c>
      <c r="F47" s="73">
        <f t="shared" si="6"/>
        <v>18011452</v>
      </c>
      <c r="G47" s="73">
        <f t="shared" si="6"/>
        <v>10138850</v>
      </c>
      <c r="H47" s="74">
        <f t="shared" si="6"/>
        <v>9761948</v>
      </c>
      <c r="I47" s="74">
        <f t="shared" si="6"/>
        <v>10503130</v>
      </c>
      <c r="J47" s="74">
        <f t="shared" si="6"/>
        <v>30403928</v>
      </c>
      <c r="K47" s="74">
        <f t="shared" si="6"/>
        <v>-5100031</v>
      </c>
      <c r="L47" s="74">
        <f t="shared" si="6"/>
        <v>-1118356</v>
      </c>
      <c r="M47" s="73">
        <f t="shared" si="6"/>
        <v>9269018</v>
      </c>
      <c r="N47" s="73">
        <f t="shared" si="6"/>
        <v>3050631</v>
      </c>
      <c r="O47" s="74">
        <f t="shared" si="6"/>
        <v>-1751271</v>
      </c>
      <c r="P47" s="74">
        <f t="shared" si="6"/>
        <v>-519789</v>
      </c>
      <c r="Q47" s="74">
        <f t="shared" si="6"/>
        <v>4395119</v>
      </c>
      <c r="R47" s="74">
        <f t="shared" si="6"/>
        <v>2124059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35578618</v>
      </c>
      <c r="X47" s="74">
        <f t="shared" si="6"/>
        <v>13508614</v>
      </c>
      <c r="Y47" s="74">
        <f t="shared" si="6"/>
        <v>22070004</v>
      </c>
      <c r="Z47" s="75">
        <f>+IF(X47&lt;&gt;0,+(Y47/X47)*100,0)</f>
        <v>163.37726431445893</v>
      </c>
      <c r="AA47" s="76">
        <f>SUM(AA45:AA46)</f>
        <v>18011452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19099541</v>
      </c>
      <c r="D5" s="6"/>
      <c r="E5" s="7"/>
      <c r="F5" s="8">
        <v>30438904</v>
      </c>
      <c r="G5" s="8">
        <v>2152946</v>
      </c>
      <c r="H5" s="8">
        <v>2170004</v>
      </c>
      <c r="I5" s="8">
        <v>2176206</v>
      </c>
      <c r="J5" s="8">
        <v>6499156</v>
      </c>
      <c r="K5" s="8">
        <v>2176681</v>
      </c>
      <c r="L5" s="8">
        <v>2179871</v>
      </c>
      <c r="M5" s="8">
        <v>2180919</v>
      </c>
      <c r="N5" s="8">
        <v>6537471</v>
      </c>
      <c r="O5" s="8">
        <v>2182945</v>
      </c>
      <c r="P5" s="8">
        <v>2299259</v>
      </c>
      <c r="Q5" s="8">
        <v>2310549</v>
      </c>
      <c r="R5" s="8">
        <v>6792753</v>
      </c>
      <c r="S5" s="8"/>
      <c r="T5" s="8"/>
      <c r="U5" s="8"/>
      <c r="V5" s="8"/>
      <c r="W5" s="8">
        <v>19829380</v>
      </c>
      <c r="X5" s="8">
        <v>7609726</v>
      </c>
      <c r="Y5" s="8">
        <v>12219654</v>
      </c>
      <c r="Z5" s="2">
        <v>160.58</v>
      </c>
      <c r="AA5" s="6">
        <v>30438904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1034870</v>
      </c>
      <c r="D9" s="6"/>
      <c r="E9" s="7">
        <v>1233000</v>
      </c>
      <c r="F9" s="8">
        <v>1323148</v>
      </c>
      <c r="G9" s="8">
        <v>94730</v>
      </c>
      <c r="H9" s="8">
        <v>94573</v>
      </c>
      <c r="I9" s="8">
        <v>94724</v>
      </c>
      <c r="J9" s="8">
        <v>284027</v>
      </c>
      <c r="K9" s="8">
        <v>94439</v>
      </c>
      <c r="L9" s="8">
        <v>94120</v>
      </c>
      <c r="M9" s="8">
        <v>94684</v>
      </c>
      <c r="N9" s="8">
        <v>283243</v>
      </c>
      <c r="O9" s="8">
        <v>94305</v>
      </c>
      <c r="P9" s="8">
        <v>94802</v>
      </c>
      <c r="Q9" s="8">
        <v>94897</v>
      </c>
      <c r="R9" s="8">
        <v>284004</v>
      </c>
      <c r="S9" s="8"/>
      <c r="T9" s="8"/>
      <c r="U9" s="8"/>
      <c r="V9" s="8"/>
      <c r="W9" s="8">
        <v>851274</v>
      </c>
      <c r="X9" s="8">
        <v>947287</v>
      </c>
      <c r="Y9" s="8">
        <v>-96013</v>
      </c>
      <c r="Z9" s="2">
        <v>-10.14</v>
      </c>
      <c r="AA9" s="6">
        <v>1323148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111662</v>
      </c>
      <c r="D11" s="6"/>
      <c r="E11" s="7">
        <v>92016</v>
      </c>
      <c r="F11" s="8">
        <v>92020</v>
      </c>
      <c r="G11" s="8">
        <v>614</v>
      </c>
      <c r="H11" s="8">
        <v>10360</v>
      </c>
      <c r="I11" s="8">
        <v>14463</v>
      </c>
      <c r="J11" s="8">
        <v>25437</v>
      </c>
      <c r="K11" s="8">
        <v>2166</v>
      </c>
      <c r="L11" s="8">
        <v>1547</v>
      </c>
      <c r="M11" s="8">
        <v>1212</v>
      </c>
      <c r="N11" s="8">
        <v>4925</v>
      </c>
      <c r="O11" s="8">
        <v>4756</v>
      </c>
      <c r="P11" s="8">
        <v>4360</v>
      </c>
      <c r="Q11" s="8">
        <v>3080</v>
      </c>
      <c r="R11" s="8">
        <v>12196</v>
      </c>
      <c r="S11" s="8"/>
      <c r="T11" s="8"/>
      <c r="U11" s="8"/>
      <c r="V11" s="8"/>
      <c r="W11" s="8">
        <v>42558</v>
      </c>
      <c r="X11" s="8">
        <v>69013</v>
      </c>
      <c r="Y11" s="8">
        <v>-26455</v>
      </c>
      <c r="Z11" s="2">
        <v>-38.33</v>
      </c>
      <c r="AA11" s="6">
        <v>92020</v>
      </c>
    </row>
    <row r="12" spans="1:27" ht="13.5">
      <c r="A12" s="25" t="s">
        <v>37</v>
      </c>
      <c r="B12" s="29"/>
      <c r="C12" s="6">
        <v>3144619</v>
      </c>
      <c r="D12" s="6"/>
      <c r="E12" s="7">
        <v>3812268</v>
      </c>
      <c r="F12" s="8">
        <v>2329424</v>
      </c>
      <c r="G12" s="8">
        <v>64002</v>
      </c>
      <c r="H12" s="8">
        <v>384590</v>
      </c>
      <c r="I12" s="8">
        <v>19124</v>
      </c>
      <c r="J12" s="8">
        <v>467716</v>
      </c>
      <c r="K12" s="8">
        <v>39445</v>
      </c>
      <c r="L12" s="8">
        <v>6259</v>
      </c>
      <c r="M12" s="8">
        <v>503681</v>
      </c>
      <c r="N12" s="8">
        <v>549385</v>
      </c>
      <c r="O12" s="8">
        <v>147612</v>
      </c>
      <c r="P12" s="8">
        <v>157651</v>
      </c>
      <c r="Q12" s="8">
        <v>43840</v>
      </c>
      <c r="R12" s="8">
        <v>349103</v>
      </c>
      <c r="S12" s="8"/>
      <c r="T12" s="8"/>
      <c r="U12" s="8"/>
      <c r="V12" s="8"/>
      <c r="W12" s="8">
        <v>1366204</v>
      </c>
      <c r="X12" s="8">
        <v>2488490</v>
      </c>
      <c r="Y12" s="8">
        <v>-1122286</v>
      </c>
      <c r="Z12" s="2">
        <v>-45.1</v>
      </c>
      <c r="AA12" s="6">
        <v>2329424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1576578</v>
      </c>
      <c r="D15" s="6"/>
      <c r="E15" s="7">
        <v>324948</v>
      </c>
      <c r="F15" s="8">
        <v>206848</v>
      </c>
      <c r="G15" s="8">
        <v>4700</v>
      </c>
      <c r="H15" s="8">
        <v>1928</v>
      </c>
      <c r="I15" s="8">
        <v>11371</v>
      </c>
      <c r="J15" s="8">
        <v>17999</v>
      </c>
      <c r="K15" s="8">
        <v>3382</v>
      </c>
      <c r="L15" s="8">
        <v>82</v>
      </c>
      <c r="M15" s="8">
        <v>372</v>
      </c>
      <c r="N15" s="8">
        <v>3836</v>
      </c>
      <c r="O15" s="8">
        <v>3460</v>
      </c>
      <c r="P15" s="8">
        <v>1512</v>
      </c>
      <c r="Q15" s="8">
        <v>829</v>
      </c>
      <c r="R15" s="8">
        <v>5801</v>
      </c>
      <c r="S15" s="8"/>
      <c r="T15" s="8"/>
      <c r="U15" s="8"/>
      <c r="V15" s="8"/>
      <c r="W15" s="8">
        <v>27636</v>
      </c>
      <c r="X15" s="8">
        <v>214186</v>
      </c>
      <c r="Y15" s="8">
        <v>-186550</v>
      </c>
      <c r="Z15" s="2">
        <v>-87.1</v>
      </c>
      <c r="AA15" s="6">
        <v>206848</v>
      </c>
    </row>
    <row r="16" spans="1:27" ht="13.5">
      <c r="A16" s="23" t="s">
        <v>41</v>
      </c>
      <c r="B16" s="29"/>
      <c r="C16" s="6">
        <v>488978</v>
      </c>
      <c r="D16" s="6"/>
      <c r="E16" s="7">
        <v>119556</v>
      </c>
      <c r="F16" s="8"/>
      <c r="G16" s="8">
        <v>8969</v>
      </c>
      <c r="H16" s="8">
        <v>34140</v>
      </c>
      <c r="I16" s="8">
        <v>29938</v>
      </c>
      <c r="J16" s="8">
        <v>73047</v>
      </c>
      <c r="K16" s="8">
        <v>38554</v>
      </c>
      <c r="L16" s="8">
        <v>39113</v>
      </c>
      <c r="M16" s="8">
        <v>18001</v>
      </c>
      <c r="N16" s="8">
        <v>95668</v>
      </c>
      <c r="O16" s="8">
        <v>34334</v>
      </c>
      <c r="P16" s="8">
        <v>19918</v>
      </c>
      <c r="Q16" s="8">
        <v>14601</v>
      </c>
      <c r="R16" s="8">
        <v>68853</v>
      </c>
      <c r="S16" s="8"/>
      <c r="T16" s="8"/>
      <c r="U16" s="8"/>
      <c r="V16" s="8"/>
      <c r="W16" s="8">
        <v>237568</v>
      </c>
      <c r="X16" s="8">
        <v>59778</v>
      </c>
      <c r="Y16" s="8">
        <v>177790</v>
      </c>
      <c r="Z16" s="2">
        <v>297.42</v>
      </c>
      <c r="AA16" s="6"/>
    </row>
    <row r="17" spans="1:27" ht="13.5">
      <c r="A17" s="23" t="s">
        <v>42</v>
      </c>
      <c r="B17" s="29"/>
      <c r="C17" s="6">
        <v>2513315</v>
      </c>
      <c r="D17" s="6"/>
      <c r="E17" s="7">
        <v>4723524</v>
      </c>
      <c r="F17" s="8">
        <v>1828244</v>
      </c>
      <c r="G17" s="8">
        <v>129053</v>
      </c>
      <c r="H17" s="8">
        <v>156092</v>
      </c>
      <c r="I17" s="8">
        <v>84351</v>
      </c>
      <c r="J17" s="8">
        <v>369496</v>
      </c>
      <c r="K17" s="8">
        <v>105910</v>
      </c>
      <c r="L17" s="8">
        <v>129158</v>
      </c>
      <c r="M17" s="8">
        <v>160820</v>
      </c>
      <c r="N17" s="8">
        <v>395888</v>
      </c>
      <c r="O17" s="8">
        <v>148738</v>
      </c>
      <c r="P17" s="8">
        <v>188936</v>
      </c>
      <c r="Q17" s="8">
        <v>97126</v>
      </c>
      <c r="R17" s="8">
        <v>434800</v>
      </c>
      <c r="S17" s="8"/>
      <c r="T17" s="8"/>
      <c r="U17" s="8"/>
      <c r="V17" s="8"/>
      <c r="W17" s="8">
        <v>1200184</v>
      </c>
      <c r="X17" s="8">
        <v>2818823</v>
      </c>
      <c r="Y17" s="8">
        <v>-1618639</v>
      </c>
      <c r="Z17" s="2">
        <v>-57.42</v>
      </c>
      <c r="AA17" s="6">
        <v>1828244</v>
      </c>
    </row>
    <row r="18" spans="1:27" ht="13.5">
      <c r="A18" s="23" t="s">
        <v>43</v>
      </c>
      <c r="B18" s="29"/>
      <c r="C18" s="6">
        <v>86766663</v>
      </c>
      <c r="D18" s="6"/>
      <c r="E18" s="7">
        <v>103500312</v>
      </c>
      <c r="F18" s="8">
        <v>94700320</v>
      </c>
      <c r="G18" s="8">
        <v>38233000</v>
      </c>
      <c r="H18" s="8">
        <v>1908174</v>
      </c>
      <c r="I18" s="8">
        <v>16626</v>
      </c>
      <c r="J18" s="8">
        <v>40157800</v>
      </c>
      <c r="K18" s="8">
        <v>624</v>
      </c>
      <c r="L18" s="8">
        <v>20000</v>
      </c>
      <c r="M18" s="8">
        <v>30586000</v>
      </c>
      <c r="N18" s="8">
        <v>30606624</v>
      </c>
      <c r="O18" s="8">
        <v>1088966</v>
      </c>
      <c r="P18" s="8">
        <v>-2009654</v>
      </c>
      <c r="Q18" s="8">
        <v>24709851</v>
      </c>
      <c r="R18" s="8">
        <v>23789163</v>
      </c>
      <c r="S18" s="8"/>
      <c r="T18" s="8"/>
      <c r="U18" s="8"/>
      <c r="V18" s="8"/>
      <c r="W18" s="8">
        <v>94553587</v>
      </c>
      <c r="X18" s="8">
        <v>75425236</v>
      </c>
      <c r="Y18" s="8">
        <v>19128351</v>
      </c>
      <c r="Z18" s="2">
        <v>25.36</v>
      </c>
      <c r="AA18" s="6">
        <v>94700320</v>
      </c>
    </row>
    <row r="19" spans="1:27" ht="13.5">
      <c r="A19" s="23" t="s">
        <v>44</v>
      </c>
      <c r="B19" s="29"/>
      <c r="C19" s="6">
        <v>2020103</v>
      </c>
      <c r="D19" s="6"/>
      <c r="E19" s="7">
        <v>160896</v>
      </c>
      <c r="F19" s="26">
        <v>12268251</v>
      </c>
      <c r="G19" s="26">
        <v>15267</v>
      </c>
      <c r="H19" s="26">
        <v>45132</v>
      </c>
      <c r="I19" s="26">
        <v>45542</v>
      </c>
      <c r="J19" s="26">
        <v>105941</v>
      </c>
      <c r="K19" s="26">
        <v>12293</v>
      </c>
      <c r="L19" s="26">
        <v>34270</v>
      </c>
      <c r="M19" s="26">
        <v>510387</v>
      </c>
      <c r="N19" s="26">
        <v>556950</v>
      </c>
      <c r="O19" s="26">
        <v>380324</v>
      </c>
      <c r="P19" s="26">
        <v>16699</v>
      </c>
      <c r="Q19" s="26">
        <v>75543</v>
      </c>
      <c r="R19" s="26">
        <v>472566</v>
      </c>
      <c r="S19" s="26"/>
      <c r="T19" s="26"/>
      <c r="U19" s="26"/>
      <c r="V19" s="26"/>
      <c r="W19" s="26">
        <v>1135457</v>
      </c>
      <c r="X19" s="26">
        <v>3147511</v>
      </c>
      <c r="Y19" s="26">
        <v>-2012054</v>
      </c>
      <c r="Z19" s="27">
        <v>-63.93</v>
      </c>
      <c r="AA19" s="28">
        <v>12268251</v>
      </c>
    </row>
    <row r="20" spans="1:27" ht="13.5">
      <c r="A20" s="23" t="s">
        <v>45</v>
      </c>
      <c r="B20" s="29"/>
      <c r="C20" s="6">
        <v>1956228</v>
      </c>
      <c r="D20" s="6"/>
      <c r="E20" s="7"/>
      <c r="F20" s="8"/>
      <c r="G20" s="8"/>
      <c r="H20" s="8"/>
      <c r="I20" s="30"/>
      <c r="J20" s="8"/>
      <c r="K20" s="8">
        <v>392858</v>
      </c>
      <c r="L20" s="8">
        <v>46781</v>
      </c>
      <c r="M20" s="8"/>
      <c r="N20" s="8">
        <v>439639</v>
      </c>
      <c r="O20" s="8"/>
      <c r="P20" s="30"/>
      <c r="Q20" s="8"/>
      <c r="R20" s="8"/>
      <c r="S20" s="8"/>
      <c r="T20" s="8"/>
      <c r="U20" s="8"/>
      <c r="V20" s="8"/>
      <c r="W20" s="30">
        <v>439639</v>
      </c>
      <c r="X20" s="8"/>
      <c r="Y20" s="8">
        <v>439639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118712557</v>
      </c>
      <c r="D21" s="33">
        <f t="shared" si="0"/>
        <v>0</v>
      </c>
      <c r="E21" s="34">
        <f t="shared" si="0"/>
        <v>113966520</v>
      </c>
      <c r="F21" s="35">
        <f t="shared" si="0"/>
        <v>143187159</v>
      </c>
      <c r="G21" s="35">
        <f t="shared" si="0"/>
        <v>40703281</v>
      </c>
      <c r="H21" s="35">
        <f t="shared" si="0"/>
        <v>4804993</v>
      </c>
      <c r="I21" s="35">
        <f t="shared" si="0"/>
        <v>2492345</v>
      </c>
      <c r="J21" s="35">
        <f t="shared" si="0"/>
        <v>48000619</v>
      </c>
      <c r="K21" s="35">
        <f t="shared" si="0"/>
        <v>2866352</v>
      </c>
      <c r="L21" s="35">
        <f t="shared" si="0"/>
        <v>2551201</v>
      </c>
      <c r="M21" s="35">
        <f t="shared" si="0"/>
        <v>34056076</v>
      </c>
      <c r="N21" s="35">
        <f t="shared" si="0"/>
        <v>39473629</v>
      </c>
      <c r="O21" s="35">
        <f t="shared" si="0"/>
        <v>4085440</v>
      </c>
      <c r="P21" s="35">
        <f t="shared" si="0"/>
        <v>773483</v>
      </c>
      <c r="Q21" s="35">
        <f t="shared" si="0"/>
        <v>27350316</v>
      </c>
      <c r="R21" s="35">
        <f t="shared" si="0"/>
        <v>32209239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119683487</v>
      </c>
      <c r="X21" s="35">
        <f t="shared" si="0"/>
        <v>92780050</v>
      </c>
      <c r="Y21" s="35">
        <f t="shared" si="0"/>
        <v>26903437</v>
      </c>
      <c r="Z21" s="36">
        <f>+IF(X21&lt;&gt;0,+(Y21/X21)*100,0)</f>
        <v>28.99700636074242</v>
      </c>
      <c r="AA21" s="33">
        <f>SUM(AA5:AA20)</f>
        <v>143187159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30890521</v>
      </c>
      <c r="D24" s="6"/>
      <c r="E24" s="7">
        <v>28811232</v>
      </c>
      <c r="F24" s="8">
        <v>30054356</v>
      </c>
      <c r="G24" s="8">
        <v>377888</v>
      </c>
      <c r="H24" s="8">
        <v>404760</v>
      </c>
      <c r="I24" s="8">
        <v>542509</v>
      </c>
      <c r="J24" s="8">
        <v>1325157</v>
      </c>
      <c r="K24" s="8">
        <v>2774012</v>
      </c>
      <c r="L24" s="8">
        <v>5078707</v>
      </c>
      <c r="M24" s="8">
        <v>496639</v>
      </c>
      <c r="N24" s="8">
        <v>8349358</v>
      </c>
      <c r="O24" s="8">
        <v>4529422</v>
      </c>
      <c r="P24" s="8">
        <v>1521966</v>
      </c>
      <c r="Q24" s="8">
        <v>3416424</v>
      </c>
      <c r="R24" s="8">
        <v>9467812</v>
      </c>
      <c r="S24" s="8"/>
      <c r="T24" s="8"/>
      <c r="U24" s="8"/>
      <c r="V24" s="8"/>
      <c r="W24" s="8">
        <v>19142327</v>
      </c>
      <c r="X24" s="8">
        <v>21919205</v>
      </c>
      <c r="Y24" s="8">
        <v>-2776878</v>
      </c>
      <c r="Z24" s="2">
        <v>-12.67</v>
      </c>
      <c r="AA24" s="6">
        <v>30054356</v>
      </c>
    </row>
    <row r="25" spans="1:27" ht="13.5">
      <c r="A25" s="25" t="s">
        <v>49</v>
      </c>
      <c r="B25" s="24"/>
      <c r="C25" s="6">
        <v>9044404</v>
      </c>
      <c r="D25" s="6"/>
      <c r="E25" s="7">
        <v>10284708</v>
      </c>
      <c r="F25" s="8">
        <v>9044408</v>
      </c>
      <c r="G25" s="8">
        <v>500000</v>
      </c>
      <c r="H25" s="8"/>
      <c r="I25" s="8"/>
      <c r="J25" s="8">
        <v>500000</v>
      </c>
      <c r="K25" s="8">
        <v>804703</v>
      </c>
      <c r="L25" s="8">
        <v>1787455</v>
      </c>
      <c r="M25" s="8"/>
      <c r="N25" s="8">
        <v>2592158</v>
      </c>
      <c r="O25" s="8">
        <v>1632284</v>
      </c>
      <c r="P25" s="8">
        <v>363034</v>
      </c>
      <c r="Q25" s="8">
        <v>84409</v>
      </c>
      <c r="R25" s="8">
        <v>2079727</v>
      </c>
      <c r="S25" s="8"/>
      <c r="T25" s="8"/>
      <c r="U25" s="8"/>
      <c r="V25" s="8"/>
      <c r="W25" s="8">
        <v>5171885</v>
      </c>
      <c r="X25" s="8">
        <v>7403456</v>
      </c>
      <c r="Y25" s="8">
        <v>-2231571</v>
      </c>
      <c r="Z25" s="2">
        <v>-30.14</v>
      </c>
      <c r="AA25" s="6">
        <v>9044408</v>
      </c>
    </row>
    <row r="26" spans="1:27" ht="13.5">
      <c r="A26" s="25" t="s">
        <v>50</v>
      </c>
      <c r="B26" s="24"/>
      <c r="C26" s="6">
        <v>-1152960</v>
      </c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3.5">
      <c r="A27" s="25" t="s">
        <v>51</v>
      </c>
      <c r="B27" s="24"/>
      <c r="C27" s="6">
        <v>60683381</v>
      </c>
      <c r="D27" s="6"/>
      <c r="E27" s="7">
        <v>2100024</v>
      </c>
      <c r="F27" s="8">
        <v>18000024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5550018</v>
      </c>
      <c r="Y27" s="8">
        <v>-5550018</v>
      </c>
      <c r="Z27" s="2">
        <v>-100</v>
      </c>
      <c r="AA27" s="6">
        <v>18000024</v>
      </c>
    </row>
    <row r="28" spans="1:27" ht="13.5">
      <c r="A28" s="25" t="s">
        <v>52</v>
      </c>
      <c r="B28" s="24"/>
      <c r="C28" s="6">
        <v>3008508</v>
      </c>
      <c r="D28" s="6"/>
      <c r="E28" s="7">
        <v>1200000</v>
      </c>
      <c r="F28" s="8">
        <v>1200000</v>
      </c>
      <c r="G28" s="8"/>
      <c r="H28" s="8"/>
      <c r="I28" s="8"/>
      <c r="J28" s="8"/>
      <c r="K28" s="8"/>
      <c r="L28" s="8"/>
      <c r="M28" s="8"/>
      <c r="N28" s="8"/>
      <c r="O28" s="8"/>
      <c r="P28" s="8">
        <v>1256062</v>
      </c>
      <c r="Q28" s="8">
        <v>916980</v>
      </c>
      <c r="R28" s="8">
        <v>2173042</v>
      </c>
      <c r="S28" s="8"/>
      <c r="T28" s="8"/>
      <c r="U28" s="8"/>
      <c r="V28" s="8"/>
      <c r="W28" s="8">
        <v>2173042</v>
      </c>
      <c r="X28" s="8">
        <v>900000</v>
      </c>
      <c r="Y28" s="8">
        <v>1273042</v>
      </c>
      <c r="Z28" s="2">
        <v>141.45</v>
      </c>
      <c r="AA28" s="6">
        <v>1200000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67482</v>
      </c>
      <c r="D30" s="6"/>
      <c r="E30" s="7">
        <v>286548</v>
      </c>
      <c r="F30" s="8">
        <v>290550</v>
      </c>
      <c r="G30" s="8">
        <v>26631</v>
      </c>
      <c r="H30" s="8">
        <v>2274</v>
      </c>
      <c r="I30" s="8">
        <v>2368</v>
      </c>
      <c r="J30" s="8">
        <v>31273</v>
      </c>
      <c r="K30" s="8">
        <v>40123</v>
      </c>
      <c r="L30" s="8">
        <v>3600</v>
      </c>
      <c r="M30" s="8">
        <v>33674</v>
      </c>
      <c r="N30" s="8">
        <v>77397</v>
      </c>
      <c r="O30" s="8">
        <v>2368</v>
      </c>
      <c r="P30" s="8">
        <v>2368</v>
      </c>
      <c r="Q30" s="8">
        <v>106134</v>
      </c>
      <c r="R30" s="8">
        <v>110870</v>
      </c>
      <c r="S30" s="8"/>
      <c r="T30" s="8"/>
      <c r="U30" s="8"/>
      <c r="V30" s="8"/>
      <c r="W30" s="8">
        <v>219540</v>
      </c>
      <c r="X30" s="8">
        <v>265544</v>
      </c>
      <c r="Y30" s="8">
        <v>-46004</v>
      </c>
      <c r="Z30" s="2">
        <v>-17.32</v>
      </c>
      <c r="AA30" s="6">
        <v>290550</v>
      </c>
    </row>
    <row r="31" spans="1:27" ht="13.5">
      <c r="A31" s="25" t="s">
        <v>55</v>
      </c>
      <c r="B31" s="24"/>
      <c r="C31" s="6">
        <v>59717993</v>
      </c>
      <c r="D31" s="6"/>
      <c r="E31" s="7">
        <v>33454128</v>
      </c>
      <c r="F31" s="8">
        <v>39272188</v>
      </c>
      <c r="G31" s="8">
        <v>1702422</v>
      </c>
      <c r="H31" s="8">
        <v>3823522</v>
      </c>
      <c r="I31" s="8">
        <v>1954916</v>
      </c>
      <c r="J31" s="8">
        <v>7480860</v>
      </c>
      <c r="K31" s="8">
        <v>5395420</v>
      </c>
      <c r="L31" s="8">
        <v>1873060</v>
      </c>
      <c r="M31" s="8">
        <v>3939572</v>
      </c>
      <c r="N31" s="8">
        <v>11208052</v>
      </c>
      <c r="O31" s="8">
        <v>1603206</v>
      </c>
      <c r="P31" s="8">
        <v>4634394</v>
      </c>
      <c r="Q31" s="8">
        <v>913483</v>
      </c>
      <c r="R31" s="8">
        <v>7151083</v>
      </c>
      <c r="S31" s="8"/>
      <c r="T31" s="8"/>
      <c r="U31" s="8"/>
      <c r="V31" s="8"/>
      <c r="W31" s="8">
        <v>25839995</v>
      </c>
      <c r="X31" s="8">
        <v>27868767</v>
      </c>
      <c r="Y31" s="8">
        <v>-2028772</v>
      </c>
      <c r="Z31" s="2">
        <v>-7.28</v>
      </c>
      <c r="AA31" s="6">
        <v>39272188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20893396</v>
      </c>
      <c r="D33" s="6"/>
      <c r="E33" s="7">
        <v>27957828</v>
      </c>
      <c r="F33" s="8">
        <v>25948864</v>
      </c>
      <c r="G33" s="8">
        <v>697819</v>
      </c>
      <c r="H33" s="8">
        <v>1625571</v>
      </c>
      <c r="I33" s="8">
        <v>1629893</v>
      </c>
      <c r="J33" s="8">
        <v>3953283</v>
      </c>
      <c r="K33" s="8">
        <v>1488363</v>
      </c>
      <c r="L33" s="8">
        <v>2413313</v>
      </c>
      <c r="M33" s="8">
        <v>954261</v>
      </c>
      <c r="N33" s="8">
        <v>4855937</v>
      </c>
      <c r="O33" s="8">
        <v>2891280</v>
      </c>
      <c r="P33" s="8">
        <v>3207297</v>
      </c>
      <c r="Q33" s="8">
        <v>1425060</v>
      </c>
      <c r="R33" s="8">
        <v>7523637</v>
      </c>
      <c r="S33" s="8"/>
      <c r="T33" s="8"/>
      <c r="U33" s="8"/>
      <c r="V33" s="8"/>
      <c r="W33" s="8">
        <v>16332857</v>
      </c>
      <c r="X33" s="8">
        <v>20457498</v>
      </c>
      <c r="Y33" s="8">
        <v>-4124641</v>
      </c>
      <c r="Z33" s="2">
        <v>-20.16</v>
      </c>
      <c r="AA33" s="6">
        <v>25948864</v>
      </c>
    </row>
    <row r="34" spans="1:27" ht="13.5">
      <c r="A34" s="23" t="s">
        <v>57</v>
      </c>
      <c r="B34" s="29"/>
      <c r="C34" s="6">
        <v>3302103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186454828</v>
      </c>
      <c r="D35" s="33">
        <f>SUM(D24:D34)</f>
        <v>0</v>
      </c>
      <c r="E35" s="34">
        <f t="shared" si="1"/>
        <v>104094468</v>
      </c>
      <c r="F35" s="35">
        <f t="shared" si="1"/>
        <v>123810390</v>
      </c>
      <c r="G35" s="35">
        <f t="shared" si="1"/>
        <v>3304760</v>
      </c>
      <c r="H35" s="35">
        <f t="shared" si="1"/>
        <v>5856127</v>
      </c>
      <c r="I35" s="35">
        <f t="shared" si="1"/>
        <v>4129686</v>
      </c>
      <c r="J35" s="35">
        <f t="shared" si="1"/>
        <v>13290573</v>
      </c>
      <c r="K35" s="35">
        <f t="shared" si="1"/>
        <v>10502621</v>
      </c>
      <c r="L35" s="35">
        <f t="shared" si="1"/>
        <v>11156135</v>
      </c>
      <c r="M35" s="35">
        <f t="shared" si="1"/>
        <v>5424146</v>
      </c>
      <c r="N35" s="35">
        <f t="shared" si="1"/>
        <v>27082902</v>
      </c>
      <c r="O35" s="35">
        <f t="shared" si="1"/>
        <v>10658560</v>
      </c>
      <c r="P35" s="35">
        <f t="shared" si="1"/>
        <v>10985121</v>
      </c>
      <c r="Q35" s="35">
        <f t="shared" si="1"/>
        <v>6862490</v>
      </c>
      <c r="R35" s="35">
        <f t="shared" si="1"/>
        <v>28506171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68879646</v>
      </c>
      <c r="X35" s="35">
        <f t="shared" si="1"/>
        <v>84364488</v>
      </c>
      <c r="Y35" s="35">
        <f t="shared" si="1"/>
        <v>-15484842</v>
      </c>
      <c r="Z35" s="36">
        <f>+IF(X35&lt;&gt;0,+(Y35/X35)*100,0)</f>
        <v>-18.35469208323768</v>
      </c>
      <c r="AA35" s="33">
        <f>SUM(AA24:AA34)</f>
        <v>123810390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-67742271</v>
      </c>
      <c r="D37" s="46">
        <f>+D21-D35</f>
        <v>0</v>
      </c>
      <c r="E37" s="47">
        <f t="shared" si="2"/>
        <v>9872052</v>
      </c>
      <c r="F37" s="48">
        <f t="shared" si="2"/>
        <v>19376769</v>
      </c>
      <c r="G37" s="48">
        <f t="shared" si="2"/>
        <v>37398521</v>
      </c>
      <c r="H37" s="48">
        <f t="shared" si="2"/>
        <v>-1051134</v>
      </c>
      <c r="I37" s="48">
        <f t="shared" si="2"/>
        <v>-1637341</v>
      </c>
      <c r="J37" s="48">
        <f t="shared" si="2"/>
        <v>34710046</v>
      </c>
      <c r="K37" s="48">
        <f t="shared" si="2"/>
        <v>-7636269</v>
      </c>
      <c r="L37" s="48">
        <f t="shared" si="2"/>
        <v>-8604934</v>
      </c>
      <c r="M37" s="48">
        <f t="shared" si="2"/>
        <v>28631930</v>
      </c>
      <c r="N37" s="48">
        <f t="shared" si="2"/>
        <v>12390727</v>
      </c>
      <c r="O37" s="48">
        <f t="shared" si="2"/>
        <v>-6573120</v>
      </c>
      <c r="P37" s="48">
        <f t="shared" si="2"/>
        <v>-10211638</v>
      </c>
      <c r="Q37" s="48">
        <f t="shared" si="2"/>
        <v>20487826</v>
      </c>
      <c r="R37" s="48">
        <f t="shared" si="2"/>
        <v>3703068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50803841</v>
      </c>
      <c r="X37" s="48">
        <f>IF(F21=F35,0,X21-X35)</f>
        <v>8415562</v>
      </c>
      <c r="Y37" s="48">
        <f t="shared" si="2"/>
        <v>42388279</v>
      </c>
      <c r="Z37" s="49">
        <f>+IF(X37&lt;&gt;0,+(Y37/X37)*100,0)</f>
        <v>503.6892247956821</v>
      </c>
      <c r="AA37" s="46">
        <f>+AA21-AA35</f>
        <v>19376769</v>
      </c>
    </row>
    <row r="38" spans="1:27" ht="22.5" customHeight="1">
      <c r="A38" s="50" t="s">
        <v>60</v>
      </c>
      <c r="B38" s="29"/>
      <c r="C38" s="6">
        <v>21400000</v>
      </c>
      <c r="D38" s="6"/>
      <c r="E38" s="7">
        <v>23766000</v>
      </c>
      <c r="F38" s="8">
        <v>23766004</v>
      </c>
      <c r="G38" s="8">
        <v>8706000</v>
      </c>
      <c r="H38" s="8"/>
      <c r="I38" s="8"/>
      <c r="J38" s="8">
        <v>8706000</v>
      </c>
      <c r="K38" s="8"/>
      <c r="L38" s="8"/>
      <c r="M38" s="8">
        <v>8294000</v>
      </c>
      <c r="N38" s="8">
        <v>8294000</v>
      </c>
      <c r="O38" s="8">
        <v>-721145</v>
      </c>
      <c r="P38" s="8">
        <v>2235757</v>
      </c>
      <c r="Q38" s="8">
        <v>2918640</v>
      </c>
      <c r="R38" s="8">
        <v>4433252</v>
      </c>
      <c r="S38" s="8"/>
      <c r="T38" s="8"/>
      <c r="U38" s="8"/>
      <c r="V38" s="8"/>
      <c r="W38" s="8">
        <v>21433252</v>
      </c>
      <c r="X38" s="8">
        <v>17824501</v>
      </c>
      <c r="Y38" s="8">
        <v>3608751</v>
      </c>
      <c r="Z38" s="2">
        <v>20.25</v>
      </c>
      <c r="AA38" s="6">
        <v>23766004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-46342271</v>
      </c>
      <c r="D41" s="56">
        <f>SUM(D37:D40)</f>
        <v>0</v>
      </c>
      <c r="E41" s="57">
        <f t="shared" si="3"/>
        <v>33638052</v>
      </c>
      <c r="F41" s="58">
        <f t="shared" si="3"/>
        <v>43142773</v>
      </c>
      <c r="G41" s="58">
        <f t="shared" si="3"/>
        <v>46104521</v>
      </c>
      <c r="H41" s="58">
        <f t="shared" si="3"/>
        <v>-1051134</v>
      </c>
      <c r="I41" s="58">
        <f t="shared" si="3"/>
        <v>-1637341</v>
      </c>
      <c r="J41" s="58">
        <f t="shared" si="3"/>
        <v>43416046</v>
      </c>
      <c r="K41" s="58">
        <f t="shared" si="3"/>
        <v>-7636269</v>
      </c>
      <c r="L41" s="58">
        <f t="shared" si="3"/>
        <v>-8604934</v>
      </c>
      <c r="M41" s="58">
        <f t="shared" si="3"/>
        <v>36925930</v>
      </c>
      <c r="N41" s="58">
        <f t="shared" si="3"/>
        <v>20684727</v>
      </c>
      <c r="O41" s="58">
        <f t="shared" si="3"/>
        <v>-7294265</v>
      </c>
      <c r="P41" s="58">
        <f t="shared" si="3"/>
        <v>-7975881</v>
      </c>
      <c r="Q41" s="58">
        <f t="shared" si="3"/>
        <v>23406466</v>
      </c>
      <c r="R41" s="58">
        <f t="shared" si="3"/>
        <v>8136320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72237093</v>
      </c>
      <c r="X41" s="58">
        <f t="shared" si="3"/>
        <v>26240063</v>
      </c>
      <c r="Y41" s="58">
        <f t="shared" si="3"/>
        <v>45997030</v>
      </c>
      <c r="Z41" s="59">
        <f>+IF(X41&lt;&gt;0,+(Y41/X41)*100,0)</f>
        <v>175.29313858735782</v>
      </c>
      <c r="AA41" s="56">
        <f>SUM(AA37:AA40)</f>
        <v>43142773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-46342271</v>
      </c>
      <c r="D43" s="64">
        <f>+D41-D42</f>
        <v>0</v>
      </c>
      <c r="E43" s="65">
        <f t="shared" si="4"/>
        <v>33638052</v>
      </c>
      <c r="F43" s="66">
        <f t="shared" si="4"/>
        <v>43142773</v>
      </c>
      <c r="G43" s="66">
        <f t="shared" si="4"/>
        <v>46104521</v>
      </c>
      <c r="H43" s="66">
        <f t="shared" si="4"/>
        <v>-1051134</v>
      </c>
      <c r="I43" s="66">
        <f t="shared" si="4"/>
        <v>-1637341</v>
      </c>
      <c r="J43" s="66">
        <f t="shared" si="4"/>
        <v>43416046</v>
      </c>
      <c r="K43" s="66">
        <f t="shared" si="4"/>
        <v>-7636269</v>
      </c>
      <c r="L43" s="66">
        <f t="shared" si="4"/>
        <v>-8604934</v>
      </c>
      <c r="M43" s="66">
        <f t="shared" si="4"/>
        <v>36925930</v>
      </c>
      <c r="N43" s="66">
        <f t="shared" si="4"/>
        <v>20684727</v>
      </c>
      <c r="O43" s="66">
        <f t="shared" si="4"/>
        <v>-7294265</v>
      </c>
      <c r="P43" s="66">
        <f t="shared" si="4"/>
        <v>-7975881</v>
      </c>
      <c r="Q43" s="66">
        <f t="shared" si="4"/>
        <v>23406466</v>
      </c>
      <c r="R43" s="66">
        <f t="shared" si="4"/>
        <v>8136320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72237093</v>
      </c>
      <c r="X43" s="66">
        <f t="shared" si="4"/>
        <v>26240063</v>
      </c>
      <c r="Y43" s="66">
        <f t="shared" si="4"/>
        <v>45997030</v>
      </c>
      <c r="Z43" s="67">
        <f>+IF(X43&lt;&gt;0,+(Y43/X43)*100,0)</f>
        <v>175.29313858735782</v>
      </c>
      <c r="AA43" s="64">
        <f>+AA41-AA42</f>
        <v>43142773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-46342271</v>
      </c>
      <c r="D45" s="56">
        <f>SUM(D43:D44)</f>
        <v>0</v>
      </c>
      <c r="E45" s="57">
        <f t="shared" si="5"/>
        <v>33638052</v>
      </c>
      <c r="F45" s="58">
        <f t="shared" si="5"/>
        <v>43142773</v>
      </c>
      <c r="G45" s="58">
        <f t="shared" si="5"/>
        <v>46104521</v>
      </c>
      <c r="H45" s="58">
        <f t="shared" si="5"/>
        <v>-1051134</v>
      </c>
      <c r="I45" s="58">
        <f t="shared" si="5"/>
        <v>-1637341</v>
      </c>
      <c r="J45" s="58">
        <f t="shared" si="5"/>
        <v>43416046</v>
      </c>
      <c r="K45" s="58">
        <f t="shared" si="5"/>
        <v>-7636269</v>
      </c>
      <c r="L45" s="58">
        <f t="shared" si="5"/>
        <v>-8604934</v>
      </c>
      <c r="M45" s="58">
        <f t="shared" si="5"/>
        <v>36925930</v>
      </c>
      <c r="N45" s="58">
        <f t="shared" si="5"/>
        <v>20684727</v>
      </c>
      <c r="O45" s="58">
        <f t="shared" si="5"/>
        <v>-7294265</v>
      </c>
      <c r="P45" s="58">
        <f t="shared" si="5"/>
        <v>-7975881</v>
      </c>
      <c r="Q45" s="58">
        <f t="shared" si="5"/>
        <v>23406466</v>
      </c>
      <c r="R45" s="58">
        <f t="shared" si="5"/>
        <v>8136320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72237093</v>
      </c>
      <c r="X45" s="58">
        <f t="shared" si="5"/>
        <v>26240063</v>
      </c>
      <c r="Y45" s="58">
        <f t="shared" si="5"/>
        <v>45997030</v>
      </c>
      <c r="Z45" s="59">
        <f>+IF(X45&lt;&gt;0,+(Y45/X45)*100,0)</f>
        <v>175.29313858735782</v>
      </c>
      <c r="AA45" s="56">
        <f>SUM(AA43:AA44)</f>
        <v>43142773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-46342271</v>
      </c>
      <c r="D47" s="71">
        <f>SUM(D45:D46)</f>
        <v>0</v>
      </c>
      <c r="E47" s="72">
        <f t="shared" si="6"/>
        <v>33638052</v>
      </c>
      <c r="F47" s="73">
        <f t="shared" si="6"/>
        <v>43142773</v>
      </c>
      <c r="G47" s="73">
        <f t="shared" si="6"/>
        <v>46104521</v>
      </c>
      <c r="H47" s="74">
        <f t="shared" si="6"/>
        <v>-1051134</v>
      </c>
      <c r="I47" s="74">
        <f t="shared" si="6"/>
        <v>-1637341</v>
      </c>
      <c r="J47" s="74">
        <f t="shared" si="6"/>
        <v>43416046</v>
      </c>
      <c r="K47" s="74">
        <f t="shared" si="6"/>
        <v>-7636269</v>
      </c>
      <c r="L47" s="74">
        <f t="shared" si="6"/>
        <v>-8604934</v>
      </c>
      <c r="M47" s="73">
        <f t="shared" si="6"/>
        <v>36925930</v>
      </c>
      <c r="N47" s="73">
        <f t="shared" si="6"/>
        <v>20684727</v>
      </c>
      <c r="O47" s="74">
        <f t="shared" si="6"/>
        <v>-7294265</v>
      </c>
      <c r="P47" s="74">
        <f t="shared" si="6"/>
        <v>-7975881</v>
      </c>
      <c r="Q47" s="74">
        <f t="shared" si="6"/>
        <v>23406466</v>
      </c>
      <c r="R47" s="74">
        <f t="shared" si="6"/>
        <v>8136320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72237093</v>
      </c>
      <c r="X47" s="74">
        <f t="shared" si="6"/>
        <v>26240063</v>
      </c>
      <c r="Y47" s="74">
        <f t="shared" si="6"/>
        <v>45997030</v>
      </c>
      <c r="Z47" s="75">
        <f>+IF(X47&lt;&gt;0,+(Y47/X47)*100,0)</f>
        <v>175.29313858735782</v>
      </c>
      <c r="AA47" s="76">
        <f>SUM(AA45:AA46)</f>
        <v>43142773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2811665</v>
      </c>
      <c r="D7" s="6"/>
      <c r="E7" s="7">
        <v>24218564</v>
      </c>
      <c r="F7" s="8">
        <v>24218564</v>
      </c>
      <c r="G7" s="8">
        <v>3869755</v>
      </c>
      <c r="H7" s="8"/>
      <c r="I7" s="8"/>
      <c r="J7" s="8">
        <v>3869755</v>
      </c>
      <c r="K7" s="8"/>
      <c r="L7" s="8">
        <v>25023573</v>
      </c>
      <c r="M7" s="8">
        <v>-11680</v>
      </c>
      <c r="N7" s="8">
        <v>25011893</v>
      </c>
      <c r="O7" s="8">
        <v>3466181</v>
      </c>
      <c r="P7" s="8">
        <v>-25496</v>
      </c>
      <c r="Q7" s="8">
        <v>1753231</v>
      </c>
      <c r="R7" s="8">
        <v>5193916</v>
      </c>
      <c r="S7" s="8"/>
      <c r="T7" s="8"/>
      <c r="U7" s="8"/>
      <c r="V7" s="8"/>
      <c r="W7" s="8">
        <v>34075564</v>
      </c>
      <c r="X7" s="8">
        <v>18163925</v>
      </c>
      <c r="Y7" s="8">
        <v>15911639</v>
      </c>
      <c r="Z7" s="2">
        <v>87.6</v>
      </c>
      <c r="AA7" s="6">
        <v>24218564</v>
      </c>
    </row>
    <row r="8" spans="1:27" ht="13.5">
      <c r="A8" s="25" t="s">
        <v>34</v>
      </c>
      <c r="B8" s="24"/>
      <c r="C8" s="6"/>
      <c r="D8" s="6"/>
      <c r="E8" s="7">
        <v>5209013</v>
      </c>
      <c r="F8" s="8">
        <v>5209013</v>
      </c>
      <c r="G8" s="8">
        <v>717025</v>
      </c>
      <c r="H8" s="8"/>
      <c r="I8" s="8"/>
      <c r="J8" s="8">
        <v>717025</v>
      </c>
      <c r="K8" s="8">
        <v>2147189</v>
      </c>
      <c r="L8" s="8"/>
      <c r="M8" s="8"/>
      <c r="N8" s="8">
        <v>2147189</v>
      </c>
      <c r="O8" s="8">
        <v>874456</v>
      </c>
      <c r="P8" s="8">
        <v>-22062</v>
      </c>
      <c r="Q8" s="8">
        <v>400495</v>
      </c>
      <c r="R8" s="8">
        <v>1252889</v>
      </c>
      <c r="S8" s="8"/>
      <c r="T8" s="8"/>
      <c r="U8" s="8"/>
      <c r="V8" s="8"/>
      <c r="W8" s="8">
        <v>4117103</v>
      </c>
      <c r="X8" s="8">
        <v>3906761</v>
      </c>
      <c r="Y8" s="8">
        <v>210342</v>
      </c>
      <c r="Z8" s="2">
        <v>5.38</v>
      </c>
      <c r="AA8" s="6">
        <v>5209013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15000</v>
      </c>
      <c r="D11" s="6"/>
      <c r="E11" s="7">
        <v>100000</v>
      </c>
      <c r="F11" s="8">
        <v>100000</v>
      </c>
      <c r="G11" s="8">
        <v>-3500</v>
      </c>
      <c r="H11" s="8"/>
      <c r="I11" s="8"/>
      <c r="J11" s="8">
        <v>-3500</v>
      </c>
      <c r="K11" s="8">
        <v>-4000</v>
      </c>
      <c r="L11" s="8"/>
      <c r="M11" s="8"/>
      <c r="N11" s="8">
        <v>-4000</v>
      </c>
      <c r="O11" s="8">
        <v>-500</v>
      </c>
      <c r="P11" s="8">
        <v>1500</v>
      </c>
      <c r="Q11" s="8">
        <v>1500</v>
      </c>
      <c r="R11" s="8">
        <v>2500</v>
      </c>
      <c r="S11" s="8"/>
      <c r="T11" s="8"/>
      <c r="U11" s="8"/>
      <c r="V11" s="8"/>
      <c r="W11" s="8">
        <v>-5000</v>
      </c>
      <c r="X11" s="8">
        <v>75001</v>
      </c>
      <c r="Y11" s="8">
        <v>-80001</v>
      </c>
      <c r="Z11" s="2">
        <v>-106.67</v>
      </c>
      <c r="AA11" s="6">
        <v>100000</v>
      </c>
    </row>
    <row r="12" spans="1:27" ht="13.5">
      <c r="A12" s="25" t="s">
        <v>37</v>
      </c>
      <c r="B12" s="29"/>
      <c r="C12" s="6"/>
      <c r="D12" s="6"/>
      <c r="E12" s="7">
        <v>4700000</v>
      </c>
      <c r="F12" s="8">
        <v>4700000</v>
      </c>
      <c r="G12" s="8">
        <v>211862</v>
      </c>
      <c r="H12" s="8"/>
      <c r="I12" s="8"/>
      <c r="J12" s="8">
        <v>211862</v>
      </c>
      <c r="K12" s="8"/>
      <c r="L12" s="8"/>
      <c r="M12" s="8"/>
      <c r="N12" s="8"/>
      <c r="O12" s="8">
        <v>506756</v>
      </c>
      <c r="P12" s="8">
        <v>66627</v>
      </c>
      <c r="Q12" s="8">
        <v>352565</v>
      </c>
      <c r="R12" s="8">
        <v>925948</v>
      </c>
      <c r="S12" s="8"/>
      <c r="T12" s="8"/>
      <c r="U12" s="8"/>
      <c r="V12" s="8"/>
      <c r="W12" s="8">
        <v>1137810</v>
      </c>
      <c r="X12" s="8">
        <v>3525002</v>
      </c>
      <c r="Y12" s="8">
        <v>-2387192</v>
      </c>
      <c r="Z12" s="2">
        <v>-67.72</v>
      </c>
      <c r="AA12" s="6">
        <v>4700000</v>
      </c>
    </row>
    <row r="13" spans="1:27" ht="13.5">
      <c r="A13" s="23" t="s">
        <v>38</v>
      </c>
      <c r="B13" s="29"/>
      <c r="C13" s="6">
        <v>571584</v>
      </c>
      <c r="D13" s="6"/>
      <c r="E13" s="7">
        <v>6116981</v>
      </c>
      <c r="F13" s="8">
        <v>6116981</v>
      </c>
      <c r="G13" s="8">
        <v>640801</v>
      </c>
      <c r="H13" s="8"/>
      <c r="I13" s="8"/>
      <c r="J13" s="8">
        <v>640801</v>
      </c>
      <c r="K13" s="8">
        <v>78321</v>
      </c>
      <c r="L13" s="8">
        <v>3181105</v>
      </c>
      <c r="M13" s="8"/>
      <c r="N13" s="8">
        <v>3259426</v>
      </c>
      <c r="O13" s="8">
        <v>1384631</v>
      </c>
      <c r="P13" s="8">
        <v>684515</v>
      </c>
      <c r="Q13" s="8">
        <v>769374</v>
      </c>
      <c r="R13" s="8">
        <v>2838520</v>
      </c>
      <c r="S13" s="8"/>
      <c r="T13" s="8"/>
      <c r="U13" s="8"/>
      <c r="V13" s="8"/>
      <c r="W13" s="8">
        <v>6738747</v>
      </c>
      <c r="X13" s="8">
        <v>4587737</v>
      </c>
      <c r="Y13" s="8">
        <v>2151010</v>
      </c>
      <c r="Z13" s="2">
        <v>46.89</v>
      </c>
      <c r="AA13" s="6">
        <v>6116981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>
        <v>300000</v>
      </c>
      <c r="F16" s="8">
        <v>300000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225000</v>
      </c>
      <c r="Y16" s="8">
        <v>-225000</v>
      </c>
      <c r="Z16" s="2">
        <v>-100</v>
      </c>
      <c r="AA16" s="6">
        <v>300000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/>
      <c r="D18" s="6"/>
      <c r="E18" s="7">
        <v>167441999</v>
      </c>
      <c r="F18" s="8">
        <v>166704999</v>
      </c>
      <c r="G18" s="8">
        <v>134278000</v>
      </c>
      <c r="H18" s="8"/>
      <c r="I18" s="8"/>
      <c r="J18" s="8">
        <v>134278000</v>
      </c>
      <c r="K18" s="8"/>
      <c r="L18" s="8"/>
      <c r="M18" s="8"/>
      <c r="N18" s="8"/>
      <c r="O18" s="8"/>
      <c r="P18" s="8"/>
      <c r="Q18" s="8">
        <v>40283000</v>
      </c>
      <c r="R18" s="8">
        <v>40283000</v>
      </c>
      <c r="S18" s="8"/>
      <c r="T18" s="8"/>
      <c r="U18" s="8"/>
      <c r="V18" s="8"/>
      <c r="W18" s="8">
        <v>174561000</v>
      </c>
      <c r="X18" s="8">
        <v>125028771</v>
      </c>
      <c r="Y18" s="8">
        <v>49532229</v>
      </c>
      <c r="Z18" s="2">
        <v>39.62</v>
      </c>
      <c r="AA18" s="6">
        <v>166704999</v>
      </c>
    </row>
    <row r="19" spans="1:27" ht="13.5">
      <c r="A19" s="23" t="s">
        <v>44</v>
      </c>
      <c r="B19" s="29"/>
      <c r="C19" s="6">
        <v>-126412</v>
      </c>
      <c r="D19" s="6"/>
      <c r="E19" s="7">
        <v>60000</v>
      </c>
      <c r="F19" s="26">
        <v>61001</v>
      </c>
      <c r="G19" s="26">
        <v>207</v>
      </c>
      <c r="H19" s="26"/>
      <c r="I19" s="26"/>
      <c r="J19" s="26">
        <v>207</v>
      </c>
      <c r="K19" s="26">
        <v>-4804</v>
      </c>
      <c r="L19" s="26"/>
      <c r="M19" s="26"/>
      <c r="N19" s="26">
        <v>-4804</v>
      </c>
      <c r="O19" s="26">
        <v>359</v>
      </c>
      <c r="P19" s="26">
        <v>16332</v>
      </c>
      <c r="Q19" s="26">
        <v>1076</v>
      </c>
      <c r="R19" s="26">
        <v>17767</v>
      </c>
      <c r="S19" s="26"/>
      <c r="T19" s="26"/>
      <c r="U19" s="26"/>
      <c r="V19" s="26"/>
      <c r="W19" s="26">
        <v>13170</v>
      </c>
      <c r="X19" s="26">
        <v>45671</v>
      </c>
      <c r="Y19" s="26">
        <v>-32501</v>
      </c>
      <c r="Z19" s="27">
        <v>-71.16</v>
      </c>
      <c r="AA19" s="28">
        <v>61001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3271837</v>
      </c>
      <c r="D21" s="33">
        <f t="shared" si="0"/>
        <v>0</v>
      </c>
      <c r="E21" s="34">
        <f t="shared" si="0"/>
        <v>208146557</v>
      </c>
      <c r="F21" s="35">
        <f t="shared" si="0"/>
        <v>207410558</v>
      </c>
      <c r="G21" s="35">
        <f t="shared" si="0"/>
        <v>139714150</v>
      </c>
      <c r="H21" s="35">
        <f t="shared" si="0"/>
        <v>0</v>
      </c>
      <c r="I21" s="35">
        <f t="shared" si="0"/>
        <v>0</v>
      </c>
      <c r="J21" s="35">
        <f t="shared" si="0"/>
        <v>139714150</v>
      </c>
      <c r="K21" s="35">
        <f t="shared" si="0"/>
        <v>2216706</v>
      </c>
      <c r="L21" s="35">
        <f t="shared" si="0"/>
        <v>28204678</v>
      </c>
      <c r="M21" s="35">
        <f t="shared" si="0"/>
        <v>-11680</v>
      </c>
      <c r="N21" s="35">
        <f t="shared" si="0"/>
        <v>30409704</v>
      </c>
      <c r="O21" s="35">
        <f t="shared" si="0"/>
        <v>6231883</v>
      </c>
      <c r="P21" s="35">
        <f t="shared" si="0"/>
        <v>721416</v>
      </c>
      <c r="Q21" s="35">
        <f t="shared" si="0"/>
        <v>43561241</v>
      </c>
      <c r="R21" s="35">
        <f t="shared" si="0"/>
        <v>50514540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220638394</v>
      </c>
      <c r="X21" s="35">
        <f t="shared" si="0"/>
        <v>155557868</v>
      </c>
      <c r="Y21" s="35">
        <f t="shared" si="0"/>
        <v>65080526</v>
      </c>
      <c r="Z21" s="36">
        <f>+IF(X21&lt;&gt;0,+(Y21/X21)*100,0)</f>
        <v>41.836859065206525</v>
      </c>
      <c r="AA21" s="33">
        <f>SUM(AA5:AA20)</f>
        <v>207410558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6844974</v>
      </c>
      <c r="D24" s="6"/>
      <c r="E24" s="7">
        <v>94951350</v>
      </c>
      <c r="F24" s="8">
        <v>95680087</v>
      </c>
      <c r="G24" s="8">
        <v>10000</v>
      </c>
      <c r="H24" s="8"/>
      <c r="I24" s="8"/>
      <c r="J24" s="8">
        <v>10000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10000</v>
      </c>
      <c r="X24" s="8">
        <v>71760210</v>
      </c>
      <c r="Y24" s="8">
        <v>-71750210</v>
      </c>
      <c r="Z24" s="2">
        <v>-99.99</v>
      </c>
      <c r="AA24" s="6">
        <v>95680087</v>
      </c>
    </row>
    <row r="25" spans="1:27" ht="13.5">
      <c r="A25" s="25" t="s">
        <v>49</v>
      </c>
      <c r="B25" s="24"/>
      <c r="C25" s="6">
        <v>535916</v>
      </c>
      <c r="D25" s="6"/>
      <c r="E25" s="7">
        <v>6121449</v>
      </c>
      <c r="F25" s="8">
        <v>8922935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5563688</v>
      </c>
      <c r="Y25" s="8">
        <v>-5563688</v>
      </c>
      <c r="Z25" s="2">
        <v>-100</v>
      </c>
      <c r="AA25" s="6">
        <v>8922935</v>
      </c>
    </row>
    <row r="26" spans="1:27" ht="13.5">
      <c r="A26" s="25" t="s">
        <v>50</v>
      </c>
      <c r="B26" s="24"/>
      <c r="C26" s="6"/>
      <c r="D26" s="6"/>
      <c r="E26" s="7">
        <v>13000000</v>
      </c>
      <c r="F26" s="8">
        <v>13000000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9750000</v>
      </c>
      <c r="Y26" s="8">
        <v>-9750000</v>
      </c>
      <c r="Z26" s="2">
        <v>-100</v>
      </c>
      <c r="AA26" s="6">
        <v>13000000</v>
      </c>
    </row>
    <row r="27" spans="1:27" ht="13.5">
      <c r="A27" s="25" t="s">
        <v>51</v>
      </c>
      <c r="B27" s="24"/>
      <c r="C27" s="6">
        <v>2764851</v>
      </c>
      <c r="D27" s="6"/>
      <c r="E27" s="7">
        <v>33080001</v>
      </c>
      <c r="F27" s="8">
        <v>33080001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24810013</v>
      </c>
      <c r="Y27" s="8">
        <v>-24810013</v>
      </c>
      <c r="Z27" s="2">
        <v>-100</v>
      </c>
      <c r="AA27" s="6">
        <v>33080001</v>
      </c>
    </row>
    <row r="28" spans="1:27" ht="13.5">
      <c r="A28" s="25" t="s">
        <v>52</v>
      </c>
      <c r="B28" s="24"/>
      <c r="C28" s="6">
        <v>-1315782</v>
      </c>
      <c r="D28" s="6"/>
      <c r="E28" s="7">
        <v>764000</v>
      </c>
      <c r="F28" s="8">
        <v>1264000</v>
      </c>
      <c r="G28" s="8">
        <v>766666</v>
      </c>
      <c r="H28" s="8"/>
      <c r="I28" s="8"/>
      <c r="J28" s="8">
        <v>766666</v>
      </c>
      <c r="K28" s="8"/>
      <c r="L28" s="8">
        <v>4086</v>
      </c>
      <c r="M28" s="8"/>
      <c r="N28" s="8">
        <v>4086</v>
      </c>
      <c r="O28" s="8">
        <v>163</v>
      </c>
      <c r="P28" s="8"/>
      <c r="Q28" s="8">
        <v>4547</v>
      </c>
      <c r="R28" s="8">
        <v>4710</v>
      </c>
      <c r="S28" s="8"/>
      <c r="T28" s="8"/>
      <c r="U28" s="8"/>
      <c r="V28" s="8"/>
      <c r="W28" s="8">
        <v>775462</v>
      </c>
      <c r="X28" s="8">
        <v>948001</v>
      </c>
      <c r="Y28" s="8">
        <v>-172539</v>
      </c>
      <c r="Z28" s="2">
        <v>-18.2</v>
      </c>
      <c r="AA28" s="6">
        <v>1264000</v>
      </c>
    </row>
    <row r="29" spans="1:27" ht="13.5">
      <c r="A29" s="25" t="s">
        <v>53</v>
      </c>
      <c r="B29" s="24"/>
      <c r="C29" s="6">
        <v>4064936</v>
      </c>
      <c r="D29" s="6"/>
      <c r="E29" s="7">
        <v>18041590</v>
      </c>
      <c r="F29" s="8">
        <v>18041590</v>
      </c>
      <c r="G29" s="8"/>
      <c r="H29" s="8"/>
      <c r="I29" s="8"/>
      <c r="J29" s="8"/>
      <c r="K29" s="8"/>
      <c r="L29" s="8"/>
      <c r="M29" s="8">
        <v>18459878</v>
      </c>
      <c r="N29" s="8">
        <v>18459878</v>
      </c>
      <c r="O29" s="8">
        <v>1645320</v>
      </c>
      <c r="P29" s="8"/>
      <c r="Q29" s="8">
        <v>1531590</v>
      </c>
      <c r="R29" s="8">
        <v>3176910</v>
      </c>
      <c r="S29" s="8"/>
      <c r="T29" s="8"/>
      <c r="U29" s="8"/>
      <c r="V29" s="8"/>
      <c r="W29" s="8">
        <v>21636788</v>
      </c>
      <c r="X29" s="8">
        <v>10347094</v>
      </c>
      <c r="Y29" s="8">
        <v>11289694</v>
      </c>
      <c r="Z29" s="2">
        <v>109.11</v>
      </c>
      <c r="AA29" s="6">
        <v>18041590</v>
      </c>
    </row>
    <row r="30" spans="1:27" ht="13.5">
      <c r="A30" s="25" t="s">
        <v>54</v>
      </c>
      <c r="B30" s="24"/>
      <c r="C30" s="6">
        <v>1791848</v>
      </c>
      <c r="D30" s="6"/>
      <c r="E30" s="7">
        <v>11459077</v>
      </c>
      <c r="F30" s="8">
        <v>9480677</v>
      </c>
      <c r="G30" s="8">
        <v>81512</v>
      </c>
      <c r="H30" s="8"/>
      <c r="I30" s="8"/>
      <c r="J30" s="8">
        <v>81512</v>
      </c>
      <c r="K30" s="8">
        <v>1725892</v>
      </c>
      <c r="L30" s="8">
        <v>79442</v>
      </c>
      <c r="M30" s="8">
        <v>214100</v>
      </c>
      <c r="N30" s="8">
        <v>2019434</v>
      </c>
      <c r="O30" s="8">
        <v>971858</v>
      </c>
      <c r="P30" s="8">
        <v>477210</v>
      </c>
      <c r="Q30" s="8">
        <v>652141</v>
      </c>
      <c r="R30" s="8">
        <v>2101209</v>
      </c>
      <c r="S30" s="8"/>
      <c r="T30" s="8"/>
      <c r="U30" s="8"/>
      <c r="V30" s="8"/>
      <c r="W30" s="8">
        <v>4202155</v>
      </c>
      <c r="X30" s="8">
        <v>5731079</v>
      </c>
      <c r="Y30" s="8">
        <v>-1528924</v>
      </c>
      <c r="Z30" s="2">
        <v>-26.68</v>
      </c>
      <c r="AA30" s="6">
        <v>9480677</v>
      </c>
    </row>
    <row r="31" spans="1:27" ht="13.5">
      <c r="A31" s="25" t="s">
        <v>55</v>
      </c>
      <c r="B31" s="24"/>
      <c r="C31" s="6">
        <v>7088952</v>
      </c>
      <c r="D31" s="6"/>
      <c r="E31" s="7">
        <v>21368635</v>
      </c>
      <c r="F31" s="8">
        <v>29051353</v>
      </c>
      <c r="G31" s="8">
        <v>2885936</v>
      </c>
      <c r="H31" s="8"/>
      <c r="I31" s="8"/>
      <c r="J31" s="8">
        <v>2885936</v>
      </c>
      <c r="K31" s="8">
        <v>2068383</v>
      </c>
      <c r="L31" s="8"/>
      <c r="M31" s="8">
        <v>2896313</v>
      </c>
      <c r="N31" s="8">
        <v>4964696</v>
      </c>
      <c r="O31" s="8">
        <v>1970426</v>
      </c>
      <c r="P31" s="8">
        <v>35160</v>
      </c>
      <c r="Q31" s="8">
        <v>709420</v>
      </c>
      <c r="R31" s="8">
        <v>2715006</v>
      </c>
      <c r="S31" s="8"/>
      <c r="T31" s="8"/>
      <c r="U31" s="8"/>
      <c r="V31" s="8"/>
      <c r="W31" s="8">
        <v>10565638</v>
      </c>
      <c r="X31" s="8">
        <v>17113099</v>
      </c>
      <c r="Y31" s="8">
        <v>-6547461</v>
      </c>
      <c r="Z31" s="2">
        <v>-38.26</v>
      </c>
      <c r="AA31" s="6">
        <v>29051353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4328904</v>
      </c>
      <c r="D33" s="6"/>
      <c r="E33" s="7">
        <v>54714642</v>
      </c>
      <c r="F33" s="8">
        <v>49689332</v>
      </c>
      <c r="G33" s="8">
        <v>2961413</v>
      </c>
      <c r="H33" s="8"/>
      <c r="I33" s="8"/>
      <c r="J33" s="8">
        <v>2961413</v>
      </c>
      <c r="K33" s="8">
        <v>377313</v>
      </c>
      <c r="L33" s="8">
        <v>3706782</v>
      </c>
      <c r="M33" s="8">
        <v>2800161</v>
      </c>
      <c r="N33" s="8">
        <v>6884256</v>
      </c>
      <c r="O33" s="8">
        <v>5619345</v>
      </c>
      <c r="P33" s="8">
        <v>294101</v>
      </c>
      <c r="Q33" s="8">
        <v>2656346</v>
      </c>
      <c r="R33" s="8">
        <v>8569792</v>
      </c>
      <c r="S33" s="8"/>
      <c r="T33" s="8"/>
      <c r="U33" s="8"/>
      <c r="V33" s="8"/>
      <c r="W33" s="8">
        <v>18415461</v>
      </c>
      <c r="X33" s="8">
        <v>35348673</v>
      </c>
      <c r="Y33" s="8">
        <v>-16933212</v>
      </c>
      <c r="Z33" s="2">
        <v>-47.9</v>
      </c>
      <c r="AA33" s="6">
        <v>49689332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26104599</v>
      </c>
      <c r="D35" s="33">
        <f>SUM(D24:D34)</f>
        <v>0</v>
      </c>
      <c r="E35" s="34">
        <f t="shared" si="1"/>
        <v>253500744</v>
      </c>
      <c r="F35" s="35">
        <f t="shared" si="1"/>
        <v>258209975</v>
      </c>
      <c r="G35" s="35">
        <f t="shared" si="1"/>
        <v>6705527</v>
      </c>
      <c r="H35" s="35">
        <f t="shared" si="1"/>
        <v>0</v>
      </c>
      <c r="I35" s="35">
        <f t="shared" si="1"/>
        <v>0</v>
      </c>
      <c r="J35" s="35">
        <f t="shared" si="1"/>
        <v>6705527</v>
      </c>
      <c r="K35" s="35">
        <f t="shared" si="1"/>
        <v>4171588</v>
      </c>
      <c r="L35" s="35">
        <f t="shared" si="1"/>
        <v>3790310</v>
      </c>
      <c r="M35" s="35">
        <f t="shared" si="1"/>
        <v>24370452</v>
      </c>
      <c r="N35" s="35">
        <f t="shared" si="1"/>
        <v>32332350</v>
      </c>
      <c r="O35" s="35">
        <f t="shared" si="1"/>
        <v>10207112</v>
      </c>
      <c r="P35" s="35">
        <f t="shared" si="1"/>
        <v>806471</v>
      </c>
      <c r="Q35" s="35">
        <f t="shared" si="1"/>
        <v>5554044</v>
      </c>
      <c r="R35" s="35">
        <f t="shared" si="1"/>
        <v>16567627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55605504</v>
      </c>
      <c r="X35" s="35">
        <f t="shared" si="1"/>
        <v>181371857</v>
      </c>
      <c r="Y35" s="35">
        <f t="shared" si="1"/>
        <v>-125766353</v>
      </c>
      <c r="Z35" s="36">
        <f>+IF(X35&lt;&gt;0,+(Y35/X35)*100,0)</f>
        <v>-69.34171325157685</v>
      </c>
      <c r="AA35" s="33">
        <f>SUM(AA24:AA34)</f>
        <v>258209975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-22832762</v>
      </c>
      <c r="D37" s="46">
        <f>+D21-D35</f>
        <v>0</v>
      </c>
      <c r="E37" s="47">
        <f t="shared" si="2"/>
        <v>-45354187</v>
      </c>
      <c r="F37" s="48">
        <f t="shared" si="2"/>
        <v>-50799417</v>
      </c>
      <c r="G37" s="48">
        <f t="shared" si="2"/>
        <v>133008623</v>
      </c>
      <c r="H37" s="48">
        <f t="shared" si="2"/>
        <v>0</v>
      </c>
      <c r="I37" s="48">
        <f t="shared" si="2"/>
        <v>0</v>
      </c>
      <c r="J37" s="48">
        <f t="shared" si="2"/>
        <v>133008623</v>
      </c>
      <c r="K37" s="48">
        <f t="shared" si="2"/>
        <v>-1954882</v>
      </c>
      <c r="L37" s="48">
        <f t="shared" si="2"/>
        <v>24414368</v>
      </c>
      <c r="M37" s="48">
        <f t="shared" si="2"/>
        <v>-24382132</v>
      </c>
      <c r="N37" s="48">
        <f t="shared" si="2"/>
        <v>-1922646</v>
      </c>
      <c r="O37" s="48">
        <f t="shared" si="2"/>
        <v>-3975229</v>
      </c>
      <c r="P37" s="48">
        <f t="shared" si="2"/>
        <v>-85055</v>
      </c>
      <c r="Q37" s="48">
        <f t="shared" si="2"/>
        <v>38007197</v>
      </c>
      <c r="R37" s="48">
        <f t="shared" si="2"/>
        <v>33946913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165032890</v>
      </c>
      <c r="X37" s="48">
        <f>IF(F21=F35,0,X21-X35)</f>
        <v>-25813989</v>
      </c>
      <c r="Y37" s="48">
        <f t="shared" si="2"/>
        <v>190846879</v>
      </c>
      <c r="Z37" s="49">
        <f>+IF(X37&lt;&gt;0,+(Y37/X37)*100,0)</f>
        <v>-739.3157214098139</v>
      </c>
      <c r="AA37" s="46">
        <f>+AA21-AA35</f>
        <v>-50799417</v>
      </c>
    </row>
    <row r="38" spans="1:27" ht="22.5" customHeight="1">
      <c r="A38" s="50" t="s">
        <v>60</v>
      </c>
      <c r="B38" s="29"/>
      <c r="C38" s="6"/>
      <c r="D38" s="6"/>
      <c r="E38" s="7"/>
      <c r="F38" s="8">
        <v>89376000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67032003</v>
      </c>
      <c r="Y38" s="8">
        <v>-67032003</v>
      </c>
      <c r="Z38" s="2">
        <v>-100</v>
      </c>
      <c r="AA38" s="6">
        <v>89376000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-22832762</v>
      </c>
      <c r="D41" s="56">
        <f>SUM(D37:D40)</f>
        <v>0</v>
      </c>
      <c r="E41" s="57">
        <f t="shared" si="3"/>
        <v>-45354187</v>
      </c>
      <c r="F41" s="58">
        <f t="shared" si="3"/>
        <v>38576583</v>
      </c>
      <c r="G41" s="58">
        <f t="shared" si="3"/>
        <v>133008623</v>
      </c>
      <c r="H41" s="58">
        <f t="shared" si="3"/>
        <v>0</v>
      </c>
      <c r="I41" s="58">
        <f t="shared" si="3"/>
        <v>0</v>
      </c>
      <c r="J41" s="58">
        <f t="shared" si="3"/>
        <v>133008623</v>
      </c>
      <c r="K41" s="58">
        <f t="shared" si="3"/>
        <v>-1954882</v>
      </c>
      <c r="L41" s="58">
        <f t="shared" si="3"/>
        <v>24414368</v>
      </c>
      <c r="M41" s="58">
        <f t="shared" si="3"/>
        <v>-24382132</v>
      </c>
      <c r="N41" s="58">
        <f t="shared" si="3"/>
        <v>-1922646</v>
      </c>
      <c r="O41" s="58">
        <f t="shared" si="3"/>
        <v>-3975229</v>
      </c>
      <c r="P41" s="58">
        <f t="shared" si="3"/>
        <v>-85055</v>
      </c>
      <c r="Q41" s="58">
        <f t="shared" si="3"/>
        <v>38007197</v>
      </c>
      <c r="R41" s="58">
        <f t="shared" si="3"/>
        <v>33946913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165032890</v>
      </c>
      <c r="X41" s="58">
        <f t="shared" si="3"/>
        <v>41218014</v>
      </c>
      <c r="Y41" s="58">
        <f t="shared" si="3"/>
        <v>123814876</v>
      </c>
      <c r="Z41" s="59">
        <f>+IF(X41&lt;&gt;0,+(Y41/X41)*100,0)</f>
        <v>300.39020317669844</v>
      </c>
      <c r="AA41" s="56">
        <f>SUM(AA37:AA40)</f>
        <v>38576583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-22832762</v>
      </c>
      <c r="D43" s="64">
        <f>+D41-D42</f>
        <v>0</v>
      </c>
      <c r="E43" s="65">
        <f t="shared" si="4"/>
        <v>-45354187</v>
      </c>
      <c r="F43" s="66">
        <f t="shared" si="4"/>
        <v>38576583</v>
      </c>
      <c r="G43" s="66">
        <f t="shared" si="4"/>
        <v>133008623</v>
      </c>
      <c r="H43" s="66">
        <f t="shared" si="4"/>
        <v>0</v>
      </c>
      <c r="I43" s="66">
        <f t="shared" si="4"/>
        <v>0</v>
      </c>
      <c r="J43" s="66">
        <f t="shared" si="4"/>
        <v>133008623</v>
      </c>
      <c r="K43" s="66">
        <f t="shared" si="4"/>
        <v>-1954882</v>
      </c>
      <c r="L43" s="66">
        <f t="shared" si="4"/>
        <v>24414368</v>
      </c>
      <c r="M43" s="66">
        <f t="shared" si="4"/>
        <v>-24382132</v>
      </c>
      <c r="N43" s="66">
        <f t="shared" si="4"/>
        <v>-1922646</v>
      </c>
      <c r="O43" s="66">
        <f t="shared" si="4"/>
        <v>-3975229</v>
      </c>
      <c r="P43" s="66">
        <f t="shared" si="4"/>
        <v>-85055</v>
      </c>
      <c r="Q43" s="66">
        <f t="shared" si="4"/>
        <v>38007197</v>
      </c>
      <c r="R43" s="66">
        <f t="shared" si="4"/>
        <v>33946913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165032890</v>
      </c>
      <c r="X43" s="66">
        <f t="shared" si="4"/>
        <v>41218014</v>
      </c>
      <c r="Y43" s="66">
        <f t="shared" si="4"/>
        <v>123814876</v>
      </c>
      <c r="Z43" s="67">
        <f>+IF(X43&lt;&gt;0,+(Y43/X43)*100,0)</f>
        <v>300.39020317669844</v>
      </c>
      <c r="AA43" s="64">
        <f>+AA41-AA42</f>
        <v>38576583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-22832762</v>
      </c>
      <c r="D45" s="56">
        <f>SUM(D43:D44)</f>
        <v>0</v>
      </c>
      <c r="E45" s="57">
        <f t="shared" si="5"/>
        <v>-45354187</v>
      </c>
      <c r="F45" s="58">
        <f t="shared" si="5"/>
        <v>38576583</v>
      </c>
      <c r="G45" s="58">
        <f t="shared" si="5"/>
        <v>133008623</v>
      </c>
      <c r="H45" s="58">
        <f t="shared" si="5"/>
        <v>0</v>
      </c>
      <c r="I45" s="58">
        <f t="shared" si="5"/>
        <v>0</v>
      </c>
      <c r="J45" s="58">
        <f t="shared" si="5"/>
        <v>133008623</v>
      </c>
      <c r="K45" s="58">
        <f t="shared" si="5"/>
        <v>-1954882</v>
      </c>
      <c r="L45" s="58">
        <f t="shared" si="5"/>
        <v>24414368</v>
      </c>
      <c r="M45" s="58">
        <f t="shared" si="5"/>
        <v>-24382132</v>
      </c>
      <c r="N45" s="58">
        <f t="shared" si="5"/>
        <v>-1922646</v>
      </c>
      <c r="O45" s="58">
        <f t="shared" si="5"/>
        <v>-3975229</v>
      </c>
      <c r="P45" s="58">
        <f t="shared" si="5"/>
        <v>-85055</v>
      </c>
      <c r="Q45" s="58">
        <f t="shared" si="5"/>
        <v>38007197</v>
      </c>
      <c r="R45" s="58">
        <f t="shared" si="5"/>
        <v>33946913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165032890</v>
      </c>
      <c r="X45" s="58">
        <f t="shared" si="5"/>
        <v>41218014</v>
      </c>
      <c r="Y45" s="58">
        <f t="shared" si="5"/>
        <v>123814876</v>
      </c>
      <c r="Z45" s="59">
        <f>+IF(X45&lt;&gt;0,+(Y45/X45)*100,0)</f>
        <v>300.39020317669844</v>
      </c>
      <c r="AA45" s="56">
        <f>SUM(AA43:AA44)</f>
        <v>38576583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-22832762</v>
      </c>
      <c r="D47" s="71">
        <f>SUM(D45:D46)</f>
        <v>0</v>
      </c>
      <c r="E47" s="72">
        <f t="shared" si="6"/>
        <v>-45354187</v>
      </c>
      <c r="F47" s="73">
        <f t="shared" si="6"/>
        <v>38576583</v>
      </c>
      <c r="G47" s="73">
        <f t="shared" si="6"/>
        <v>133008623</v>
      </c>
      <c r="H47" s="74">
        <f t="shared" si="6"/>
        <v>0</v>
      </c>
      <c r="I47" s="74">
        <f t="shared" si="6"/>
        <v>0</v>
      </c>
      <c r="J47" s="74">
        <f t="shared" si="6"/>
        <v>133008623</v>
      </c>
      <c r="K47" s="74">
        <f t="shared" si="6"/>
        <v>-1954882</v>
      </c>
      <c r="L47" s="74">
        <f t="shared" si="6"/>
        <v>24414368</v>
      </c>
      <c r="M47" s="73">
        <f t="shared" si="6"/>
        <v>-24382132</v>
      </c>
      <c r="N47" s="73">
        <f t="shared" si="6"/>
        <v>-1922646</v>
      </c>
      <c r="O47" s="74">
        <f t="shared" si="6"/>
        <v>-3975229</v>
      </c>
      <c r="P47" s="74">
        <f t="shared" si="6"/>
        <v>-85055</v>
      </c>
      <c r="Q47" s="74">
        <f t="shared" si="6"/>
        <v>38007197</v>
      </c>
      <c r="R47" s="74">
        <f t="shared" si="6"/>
        <v>33946913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165032890</v>
      </c>
      <c r="X47" s="74">
        <f t="shared" si="6"/>
        <v>41218014</v>
      </c>
      <c r="Y47" s="74">
        <f t="shared" si="6"/>
        <v>123814876</v>
      </c>
      <c r="Z47" s="75">
        <f>+IF(X47&lt;&gt;0,+(Y47/X47)*100,0)</f>
        <v>300.39020317669844</v>
      </c>
      <c r="AA47" s="76">
        <f>SUM(AA45:AA46)</f>
        <v>38576583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20008055</v>
      </c>
      <c r="D5" s="6"/>
      <c r="E5" s="7">
        <v>21531975</v>
      </c>
      <c r="F5" s="8">
        <v>21531975</v>
      </c>
      <c r="G5" s="8">
        <v>1949031</v>
      </c>
      <c r="H5" s="8">
        <v>1963815</v>
      </c>
      <c r="I5" s="8">
        <v>5577569</v>
      </c>
      <c r="J5" s="8">
        <v>9490415</v>
      </c>
      <c r="K5" s="8"/>
      <c r="L5" s="8">
        <v>7867711</v>
      </c>
      <c r="M5" s="8"/>
      <c r="N5" s="8">
        <v>7867711</v>
      </c>
      <c r="O5" s="8">
        <v>2128381</v>
      </c>
      <c r="P5" s="8">
        <v>2144729</v>
      </c>
      <c r="Q5" s="8">
        <v>1847651</v>
      </c>
      <c r="R5" s="8">
        <v>6120761</v>
      </c>
      <c r="S5" s="8"/>
      <c r="T5" s="8"/>
      <c r="U5" s="8"/>
      <c r="V5" s="8"/>
      <c r="W5" s="8">
        <v>23478887</v>
      </c>
      <c r="X5" s="8">
        <v>16148982</v>
      </c>
      <c r="Y5" s="8">
        <v>7329905</v>
      </c>
      <c r="Z5" s="2">
        <v>45.39</v>
      </c>
      <c r="AA5" s="6">
        <v>21531975</v>
      </c>
    </row>
    <row r="6" spans="1:27" ht="13.5">
      <c r="A6" s="23" t="s">
        <v>32</v>
      </c>
      <c r="B6" s="24"/>
      <c r="C6" s="6">
        <v>20661604</v>
      </c>
      <c r="D6" s="6"/>
      <c r="E6" s="7">
        <v>24896492</v>
      </c>
      <c r="F6" s="8">
        <v>24847698</v>
      </c>
      <c r="G6" s="8">
        <v>1942076</v>
      </c>
      <c r="H6" s="8">
        <v>1456929</v>
      </c>
      <c r="I6" s="8">
        <v>5179496</v>
      </c>
      <c r="J6" s="8">
        <v>8578501</v>
      </c>
      <c r="K6" s="8">
        <v>1041540</v>
      </c>
      <c r="L6" s="8">
        <v>8042311</v>
      </c>
      <c r="M6" s="8">
        <v>374080</v>
      </c>
      <c r="N6" s="8">
        <v>9457931</v>
      </c>
      <c r="O6" s="8">
        <v>1486010</v>
      </c>
      <c r="P6" s="8">
        <v>1803844</v>
      </c>
      <c r="Q6" s="8">
        <v>1829272</v>
      </c>
      <c r="R6" s="8">
        <v>5119126</v>
      </c>
      <c r="S6" s="8"/>
      <c r="T6" s="8"/>
      <c r="U6" s="8"/>
      <c r="V6" s="8"/>
      <c r="W6" s="8">
        <v>23155558</v>
      </c>
      <c r="X6" s="8">
        <v>18635772</v>
      </c>
      <c r="Y6" s="8">
        <v>4519786</v>
      </c>
      <c r="Z6" s="2">
        <v>24.25</v>
      </c>
      <c r="AA6" s="6">
        <v>24847698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7278381</v>
      </c>
      <c r="D9" s="6"/>
      <c r="E9" s="7">
        <v>6286843</v>
      </c>
      <c r="F9" s="8">
        <v>6286843</v>
      </c>
      <c r="G9" s="8">
        <v>262139</v>
      </c>
      <c r="H9" s="8">
        <v>259622</v>
      </c>
      <c r="I9" s="8">
        <v>336205</v>
      </c>
      <c r="J9" s="8">
        <v>857966</v>
      </c>
      <c r="K9" s="8"/>
      <c r="L9" s="8">
        <v>783196</v>
      </c>
      <c r="M9" s="8"/>
      <c r="N9" s="8">
        <v>783196</v>
      </c>
      <c r="O9" s="8">
        <v>1053087</v>
      </c>
      <c r="P9" s="8">
        <v>1063455</v>
      </c>
      <c r="Q9" s="8">
        <v>38599</v>
      </c>
      <c r="R9" s="8">
        <v>2155141</v>
      </c>
      <c r="S9" s="8"/>
      <c r="T9" s="8"/>
      <c r="U9" s="8"/>
      <c r="V9" s="8"/>
      <c r="W9" s="8">
        <v>3796303</v>
      </c>
      <c r="X9" s="8">
        <v>4715131</v>
      </c>
      <c r="Y9" s="8">
        <v>-918828</v>
      </c>
      <c r="Z9" s="2">
        <v>-19.49</v>
      </c>
      <c r="AA9" s="6">
        <v>6286843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1297893</v>
      </c>
      <c r="D11" s="6"/>
      <c r="E11" s="7">
        <v>1793325</v>
      </c>
      <c r="F11" s="8">
        <v>1772123</v>
      </c>
      <c r="G11" s="8">
        <v>18998</v>
      </c>
      <c r="H11" s="8">
        <v>32593</v>
      </c>
      <c r="I11" s="8">
        <v>101922</v>
      </c>
      <c r="J11" s="8">
        <v>153513</v>
      </c>
      <c r="K11" s="8">
        <v>1425287</v>
      </c>
      <c r="L11" s="8">
        <v>1578992</v>
      </c>
      <c r="M11" s="8">
        <v>13911</v>
      </c>
      <c r="N11" s="8">
        <v>3018190</v>
      </c>
      <c r="O11" s="8">
        <v>12817</v>
      </c>
      <c r="P11" s="8">
        <v>5871</v>
      </c>
      <c r="Q11" s="8">
        <v>25326</v>
      </c>
      <c r="R11" s="8">
        <v>44014</v>
      </c>
      <c r="S11" s="8"/>
      <c r="T11" s="8"/>
      <c r="U11" s="8"/>
      <c r="V11" s="8"/>
      <c r="W11" s="8">
        <v>3215717</v>
      </c>
      <c r="X11" s="8">
        <v>1329092</v>
      </c>
      <c r="Y11" s="8">
        <v>1886625</v>
      </c>
      <c r="Z11" s="2">
        <v>141.95</v>
      </c>
      <c r="AA11" s="6">
        <v>1772123</v>
      </c>
    </row>
    <row r="12" spans="1:27" ht="13.5">
      <c r="A12" s="25" t="s">
        <v>37</v>
      </c>
      <c r="B12" s="29"/>
      <c r="C12" s="6">
        <v>1183534</v>
      </c>
      <c r="D12" s="6"/>
      <c r="E12" s="7">
        <v>1060000</v>
      </c>
      <c r="F12" s="8">
        <v>1060000</v>
      </c>
      <c r="G12" s="8">
        <v>71784</v>
      </c>
      <c r="H12" s="8">
        <v>161661</v>
      </c>
      <c r="I12" s="8">
        <v>351618</v>
      </c>
      <c r="J12" s="8">
        <v>585063</v>
      </c>
      <c r="K12" s="8">
        <v>85304</v>
      </c>
      <c r="L12" s="8">
        <v>506948</v>
      </c>
      <c r="M12" s="8">
        <v>121444</v>
      </c>
      <c r="N12" s="8">
        <v>713696</v>
      </c>
      <c r="O12" s="8">
        <v>6984</v>
      </c>
      <c r="P12" s="8">
        <v>120217</v>
      </c>
      <c r="Q12" s="8">
        <v>69188</v>
      </c>
      <c r="R12" s="8">
        <v>196389</v>
      </c>
      <c r="S12" s="8"/>
      <c r="T12" s="8"/>
      <c r="U12" s="8"/>
      <c r="V12" s="8"/>
      <c r="W12" s="8">
        <v>1495148</v>
      </c>
      <c r="X12" s="8">
        <v>795001</v>
      </c>
      <c r="Y12" s="8">
        <v>700147</v>
      </c>
      <c r="Z12" s="2">
        <v>88.07</v>
      </c>
      <c r="AA12" s="6">
        <v>1060000</v>
      </c>
    </row>
    <row r="13" spans="1:27" ht="13.5">
      <c r="A13" s="23" t="s">
        <v>38</v>
      </c>
      <c r="B13" s="29"/>
      <c r="C13" s="6">
        <v>5471023</v>
      </c>
      <c r="D13" s="6"/>
      <c r="E13" s="7"/>
      <c r="F13" s="8"/>
      <c r="G13" s="8">
        <v>1414168</v>
      </c>
      <c r="H13" s="8">
        <v>1385099</v>
      </c>
      <c r="I13" s="8">
        <v>2799267</v>
      </c>
      <c r="J13" s="8">
        <v>5598534</v>
      </c>
      <c r="K13" s="8"/>
      <c r="L13" s="8">
        <v>5349895</v>
      </c>
      <c r="M13" s="8"/>
      <c r="N13" s="8">
        <v>5349895</v>
      </c>
      <c r="O13" s="8">
        <v>7370</v>
      </c>
      <c r="P13" s="8">
        <v>6378</v>
      </c>
      <c r="Q13" s="8"/>
      <c r="R13" s="8">
        <v>13748</v>
      </c>
      <c r="S13" s="8"/>
      <c r="T13" s="8"/>
      <c r="U13" s="8"/>
      <c r="V13" s="8"/>
      <c r="W13" s="8">
        <v>10962177</v>
      </c>
      <c r="X13" s="8"/>
      <c r="Y13" s="8">
        <v>10962177</v>
      </c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2078094</v>
      </c>
      <c r="D15" s="6"/>
      <c r="E15" s="7">
        <v>3043967</v>
      </c>
      <c r="F15" s="8">
        <v>3000000</v>
      </c>
      <c r="G15" s="8">
        <v>19732</v>
      </c>
      <c r="H15" s="8">
        <v>1458976</v>
      </c>
      <c r="I15" s="8">
        <v>740728</v>
      </c>
      <c r="J15" s="8">
        <v>2219436</v>
      </c>
      <c r="K15" s="8">
        <v>19040</v>
      </c>
      <c r="L15" s="8">
        <v>82631</v>
      </c>
      <c r="M15" s="8">
        <v>12880</v>
      </c>
      <c r="N15" s="8">
        <v>114551</v>
      </c>
      <c r="O15" s="8">
        <v>375788</v>
      </c>
      <c r="P15" s="8">
        <v>9250</v>
      </c>
      <c r="Q15" s="8">
        <v>16633</v>
      </c>
      <c r="R15" s="8">
        <v>401671</v>
      </c>
      <c r="S15" s="8"/>
      <c r="T15" s="8"/>
      <c r="U15" s="8"/>
      <c r="V15" s="8"/>
      <c r="W15" s="8">
        <v>2735658</v>
      </c>
      <c r="X15" s="8">
        <v>2250000</v>
      </c>
      <c r="Y15" s="8">
        <v>485658</v>
      </c>
      <c r="Z15" s="2">
        <v>21.58</v>
      </c>
      <c r="AA15" s="6">
        <v>3000000</v>
      </c>
    </row>
    <row r="16" spans="1:27" ht="13.5">
      <c r="A16" s="23" t="s">
        <v>41</v>
      </c>
      <c r="B16" s="29"/>
      <c r="C16" s="6">
        <v>843218</v>
      </c>
      <c r="D16" s="6"/>
      <c r="E16" s="7">
        <v>1011499</v>
      </c>
      <c r="F16" s="8">
        <v>1011499</v>
      </c>
      <c r="G16" s="8">
        <v>70217</v>
      </c>
      <c r="H16" s="8">
        <v>79561</v>
      </c>
      <c r="I16" s="8">
        <v>218541</v>
      </c>
      <c r="J16" s="8">
        <v>368319</v>
      </c>
      <c r="K16" s="8">
        <v>52876</v>
      </c>
      <c r="L16" s="8">
        <v>327575</v>
      </c>
      <c r="M16" s="8">
        <v>42169</v>
      </c>
      <c r="N16" s="8">
        <v>422620</v>
      </c>
      <c r="O16" s="8">
        <v>82005</v>
      </c>
      <c r="P16" s="8">
        <v>47110</v>
      </c>
      <c r="Q16" s="8">
        <v>75608</v>
      </c>
      <c r="R16" s="8">
        <v>204723</v>
      </c>
      <c r="S16" s="8"/>
      <c r="T16" s="8"/>
      <c r="U16" s="8"/>
      <c r="V16" s="8"/>
      <c r="W16" s="8">
        <v>995662</v>
      </c>
      <c r="X16" s="8">
        <v>758623</v>
      </c>
      <c r="Y16" s="8">
        <v>237039</v>
      </c>
      <c r="Z16" s="2">
        <v>31.25</v>
      </c>
      <c r="AA16" s="6">
        <v>1011499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72271447</v>
      </c>
      <c r="D18" s="6"/>
      <c r="E18" s="7">
        <v>81218000</v>
      </c>
      <c r="F18" s="8">
        <v>81218000</v>
      </c>
      <c r="G18" s="8">
        <v>31741151</v>
      </c>
      <c r="H18" s="8">
        <v>1420560</v>
      </c>
      <c r="I18" s="8">
        <v>33165709</v>
      </c>
      <c r="J18" s="8">
        <v>66327420</v>
      </c>
      <c r="K18" s="8">
        <v>291469</v>
      </c>
      <c r="L18" s="8">
        <v>34015160</v>
      </c>
      <c r="M18" s="8">
        <v>25677586</v>
      </c>
      <c r="N18" s="8">
        <v>59984215</v>
      </c>
      <c r="O18" s="8">
        <v>376708</v>
      </c>
      <c r="P18" s="8">
        <v>354238</v>
      </c>
      <c r="Q18" s="8">
        <v>20282468</v>
      </c>
      <c r="R18" s="8">
        <v>21013414</v>
      </c>
      <c r="S18" s="8"/>
      <c r="T18" s="8"/>
      <c r="U18" s="8"/>
      <c r="V18" s="8"/>
      <c r="W18" s="8">
        <v>147325049</v>
      </c>
      <c r="X18" s="8">
        <v>60913496</v>
      </c>
      <c r="Y18" s="8">
        <v>86411553</v>
      </c>
      <c r="Z18" s="2">
        <v>141.86</v>
      </c>
      <c r="AA18" s="6">
        <v>81218000</v>
      </c>
    </row>
    <row r="19" spans="1:27" ht="13.5">
      <c r="A19" s="23" t="s">
        <v>44</v>
      </c>
      <c r="B19" s="29"/>
      <c r="C19" s="6">
        <v>547686</v>
      </c>
      <c r="D19" s="6"/>
      <c r="E19" s="7">
        <v>574699</v>
      </c>
      <c r="F19" s="26">
        <v>826445</v>
      </c>
      <c r="G19" s="26">
        <v>11998</v>
      </c>
      <c r="H19" s="26">
        <v>6890</v>
      </c>
      <c r="I19" s="26">
        <v>22553</v>
      </c>
      <c r="J19" s="26">
        <v>41441</v>
      </c>
      <c r="K19" s="26">
        <v>38243</v>
      </c>
      <c r="L19" s="26">
        <v>64502</v>
      </c>
      <c r="M19" s="26">
        <v>4880</v>
      </c>
      <c r="N19" s="26">
        <v>107625</v>
      </c>
      <c r="O19" s="26">
        <v>29284</v>
      </c>
      <c r="P19" s="26">
        <v>27280</v>
      </c>
      <c r="Q19" s="26">
        <v>2917</v>
      </c>
      <c r="R19" s="26">
        <v>59481</v>
      </c>
      <c r="S19" s="26"/>
      <c r="T19" s="26"/>
      <c r="U19" s="26"/>
      <c r="V19" s="26"/>
      <c r="W19" s="26">
        <v>208547</v>
      </c>
      <c r="X19" s="26">
        <v>619832</v>
      </c>
      <c r="Y19" s="26">
        <v>-411285</v>
      </c>
      <c r="Z19" s="27">
        <v>-66.35</v>
      </c>
      <c r="AA19" s="28">
        <v>826445</v>
      </c>
    </row>
    <row r="20" spans="1:27" ht="13.5">
      <c r="A20" s="23" t="s">
        <v>45</v>
      </c>
      <c r="B20" s="29"/>
      <c r="C20" s="6">
        <v>-224858</v>
      </c>
      <c r="D20" s="6"/>
      <c r="E20" s="7"/>
      <c r="F20" s="8">
        <v>2000000</v>
      </c>
      <c r="G20" s="8">
        <v>-3600</v>
      </c>
      <c r="H20" s="8"/>
      <c r="I20" s="30">
        <v>-3600</v>
      </c>
      <c r="J20" s="8">
        <v>-7200</v>
      </c>
      <c r="K20" s="8"/>
      <c r="L20" s="8">
        <v>-3600</v>
      </c>
      <c r="M20" s="8"/>
      <c r="N20" s="8">
        <v>-3600</v>
      </c>
      <c r="O20" s="8"/>
      <c r="P20" s="30"/>
      <c r="Q20" s="8"/>
      <c r="R20" s="8"/>
      <c r="S20" s="8"/>
      <c r="T20" s="8"/>
      <c r="U20" s="8"/>
      <c r="V20" s="8"/>
      <c r="W20" s="30">
        <v>-10800</v>
      </c>
      <c r="X20" s="8">
        <v>1499999</v>
      </c>
      <c r="Y20" s="8">
        <v>-1510799</v>
      </c>
      <c r="Z20" s="2">
        <v>-100.72</v>
      </c>
      <c r="AA20" s="6">
        <v>2000000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131416077</v>
      </c>
      <c r="D21" s="33">
        <f t="shared" si="0"/>
        <v>0</v>
      </c>
      <c r="E21" s="34">
        <f t="shared" si="0"/>
        <v>141416800</v>
      </c>
      <c r="F21" s="35">
        <f t="shared" si="0"/>
        <v>143554583</v>
      </c>
      <c r="G21" s="35">
        <f t="shared" si="0"/>
        <v>37497694</v>
      </c>
      <c r="H21" s="35">
        <f t="shared" si="0"/>
        <v>8225706</v>
      </c>
      <c r="I21" s="35">
        <f t="shared" si="0"/>
        <v>48490008</v>
      </c>
      <c r="J21" s="35">
        <f t="shared" si="0"/>
        <v>94213408</v>
      </c>
      <c r="K21" s="35">
        <f t="shared" si="0"/>
        <v>2953759</v>
      </c>
      <c r="L21" s="35">
        <f t="shared" si="0"/>
        <v>58615321</v>
      </c>
      <c r="M21" s="35">
        <f t="shared" si="0"/>
        <v>26246950</v>
      </c>
      <c r="N21" s="35">
        <f t="shared" si="0"/>
        <v>87816030</v>
      </c>
      <c r="O21" s="35">
        <f t="shared" si="0"/>
        <v>5558434</v>
      </c>
      <c r="P21" s="35">
        <f t="shared" si="0"/>
        <v>5582372</v>
      </c>
      <c r="Q21" s="35">
        <f t="shared" si="0"/>
        <v>24187662</v>
      </c>
      <c r="R21" s="35">
        <f t="shared" si="0"/>
        <v>35328468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217357906</v>
      </c>
      <c r="X21" s="35">
        <f t="shared" si="0"/>
        <v>107665928</v>
      </c>
      <c r="Y21" s="35">
        <f t="shared" si="0"/>
        <v>109691978</v>
      </c>
      <c r="Z21" s="36">
        <f>+IF(X21&lt;&gt;0,+(Y21/X21)*100,0)</f>
        <v>101.88179309614087</v>
      </c>
      <c r="AA21" s="33">
        <f>SUM(AA5:AA20)</f>
        <v>143554583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48370858</v>
      </c>
      <c r="D24" s="6"/>
      <c r="E24" s="7">
        <v>54149550</v>
      </c>
      <c r="F24" s="8">
        <v>62917171</v>
      </c>
      <c r="G24" s="8">
        <v>4187987</v>
      </c>
      <c r="H24" s="8">
        <v>4448409</v>
      </c>
      <c r="I24" s="8">
        <v>8782695</v>
      </c>
      <c r="J24" s="8">
        <v>17419091</v>
      </c>
      <c r="K24" s="8">
        <v>4358629</v>
      </c>
      <c r="L24" s="8">
        <v>47274017</v>
      </c>
      <c r="M24" s="8">
        <v>3276224</v>
      </c>
      <c r="N24" s="8">
        <v>54908870</v>
      </c>
      <c r="O24" s="8">
        <v>4270198</v>
      </c>
      <c r="P24" s="8">
        <v>4968371</v>
      </c>
      <c r="Q24" s="8">
        <v>4680431</v>
      </c>
      <c r="R24" s="8">
        <v>13919000</v>
      </c>
      <c r="S24" s="8"/>
      <c r="T24" s="8"/>
      <c r="U24" s="8"/>
      <c r="V24" s="8"/>
      <c r="W24" s="8">
        <v>86246961</v>
      </c>
      <c r="X24" s="8">
        <v>47187865</v>
      </c>
      <c r="Y24" s="8">
        <v>39059096</v>
      </c>
      <c r="Z24" s="2">
        <v>82.77</v>
      </c>
      <c r="AA24" s="6">
        <v>62917171</v>
      </c>
    </row>
    <row r="25" spans="1:27" ht="13.5">
      <c r="A25" s="25" t="s">
        <v>49</v>
      </c>
      <c r="B25" s="24"/>
      <c r="C25" s="6">
        <v>5973204</v>
      </c>
      <c r="D25" s="6"/>
      <c r="E25" s="7">
        <v>5629193</v>
      </c>
      <c r="F25" s="8">
        <v>5629193</v>
      </c>
      <c r="G25" s="8">
        <v>429509</v>
      </c>
      <c r="H25" s="8">
        <v>429509</v>
      </c>
      <c r="I25" s="8">
        <v>859016</v>
      </c>
      <c r="J25" s="8">
        <v>1718034</v>
      </c>
      <c r="K25" s="8">
        <v>455900</v>
      </c>
      <c r="L25" s="8">
        <v>1749995</v>
      </c>
      <c r="M25" s="8">
        <v>441991</v>
      </c>
      <c r="N25" s="8">
        <v>2647886</v>
      </c>
      <c r="O25" s="8">
        <v>438448</v>
      </c>
      <c r="P25" s="8">
        <v>429509</v>
      </c>
      <c r="Q25" s="8">
        <v>443072</v>
      </c>
      <c r="R25" s="8">
        <v>1311029</v>
      </c>
      <c r="S25" s="8"/>
      <c r="T25" s="8"/>
      <c r="U25" s="8"/>
      <c r="V25" s="8"/>
      <c r="W25" s="8">
        <v>5676949</v>
      </c>
      <c r="X25" s="8">
        <v>4221893</v>
      </c>
      <c r="Y25" s="8">
        <v>1455056</v>
      </c>
      <c r="Z25" s="2">
        <v>34.46</v>
      </c>
      <c r="AA25" s="6">
        <v>5629193</v>
      </c>
    </row>
    <row r="26" spans="1:27" ht="13.5">
      <c r="A26" s="25" t="s">
        <v>50</v>
      </c>
      <c r="B26" s="24"/>
      <c r="C26" s="6">
        <v>14142052</v>
      </c>
      <c r="D26" s="6"/>
      <c r="E26" s="7">
        <v>11000000</v>
      </c>
      <c r="F26" s="8">
        <v>11000000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8249999</v>
      </c>
      <c r="Y26" s="8">
        <v>-8249999</v>
      </c>
      <c r="Z26" s="2">
        <v>-100</v>
      </c>
      <c r="AA26" s="6">
        <v>11000000</v>
      </c>
    </row>
    <row r="27" spans="1:27" ht="13.5">
      <c r="A27" s="25" t="s">
        <v>51</v>
      </c>
      <c r="B27" s="24"/>
      <c r="C27" s="6">
        <v>6767694</v>
      </c>
      <c r="D27" s="6"/>
      <c r="E27" s="7">
        <v>12000000</v>
      </c>
      <c r="F27" s="8">
        <v>10000000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7500001</v>
      </c>
      <c r="Y27" s="8">
        <v>-7500001</v>
      </c>
      <c r="Z27" s="2">
        <v>-100</v>
      </c>
      <c r="AA27" s="6">
        <v>10000000</v>
      </c>
    </row>
    <row r="28" spans="1:27" ht="13.5">
      <c r="A28" s="25" t="s">
        <v>52</v>
      </c>
      <c r="B28" s="24"/>
      <c r="C28" s="6">
        <v>1512459</v>
      </c>
      <c r="D28" s="6"/>
      <c r="E28" s="7">
        <v>159000</v>
      </c>
      <c r="F28" s="8">
        <v>159000</v>
      </c>
      <c r="G28" s="8">
        <v>302</v>
      </c>
      <c r="H28" s="8">
        <v>4590</v>
      </c>
      <c r="I28" s="8">
        <v>5031</v>
      </c>
      <c r="J28" s="8">
        <v>9923</v>
      </c>
      <c r="K28" s="8">
        <v>2526</v>
      </c>
      <c r="L28" s="8">
        <v>90681</v>
      </c>
      <c r="M28" s="8">
        <v>42</v>
      </c>
      <c r="N28" s="8">
        <v>93249</v>
      </c>
      <c r="O28" s="8">
        <v>5799</v>
      </c>
      <c r="P28" s="8">
        <v>335</v>
      </c>
      <c r="Q28" s="8">
        <v>6286</v>
      </c>
      <c r="R28" s="8">
        <v>12420</v>
      </c>
      <c r="S28" s="8"/>
      <c r="T28" s="8"/>
      <c r="U28" s="8"/>
      <c r="V28" s="8"/>
      <c r="W28" s="8">
        <v>115592</v>
      </c>
      <c r="X28" s="8">
        <v>119250</v>
      </c>
      <c r="Y28" s="8">
        <v>-3658</v>
      </c>
      <c r="Z28" s="2">
        <v>-3.07</v>
      </c>
      <c r="AA28" s="6">
        <v>159000</v>
      </c>
    </row>
    <row r="29" spans="1:27" ht="13.5">
      <c r="A29" s="25" t="s">
        <v>53</v>
      </c>
      <c r="B29" s="24"/>
      <c r="C29" s="6">
        <v>22410929</v>
      </c>
      <c r="D29" s="6"/>
      <c r="E29" s="7">
        <v>22347881</v>
      </c>
      <c r="F29" s="8">
        <v>21850000</v>
      </c>
      <c r="G29" s="8">
        <v>13991</v>
      </c>
      <c r="H29" s="8">
        <v>3396129</v>
      </c>
      <c r="I29" s="8">
        <v>6628753</v>
      </c>
      <c r="J29" s="8">
        <v>10038873</v>
      </c>
      <c r="K29" s="8">
        <v>1931280</v>
      </c>
      <c r="L29" s="8">
        <v>10550576</v>
      </c>
      <c r="M29" s="8">
        <v>1733038</v>
      </c>
      <c r="N29" s="8">
        <v>14214894</v>
      </c>
      <c r="O29" s="8">
        <v>1888881</v>
      </c>
      <c r="P29" s="8">
        <v>1787934</v>
      </c>
      <c r="Q29" s="8">
        <v>1687666</v>
      </c>
      <c r="R29" s="8">
        <v>5364481</v>
      </c>
      <c r="S29" s="8"/>
      <c r="T29" s="8"/>
      <c r="U29" s="8"/>
      <c r="V29" s="8"/>
      <c r="W29" s="8">
        <v>29618248</v>
      </c>
      <c r="X29" s="8">
        <v>16387501</v>
      </c>
      <c r="Y29" s="8">
        <v>13230747</v>
      </c>
      <c r="Z29" s="2">
        <v>80.74</v>
      </c>
      <c r="AA29" s="6">
        <v>21850000</v>
      </c>
    </row>
    <row r="30" spans="1:27" ht="13.5">
      <c r="A30" s="25" t="s">
        <v>54</v>
      </c>
      <c r="B30" s="24"/>
      <c r="C30" s="6">
        <v>2099290</v>
      </c>
      <c r="D30" s="6"/>
      <c r="E30" s="7">
        <v>1966000</v>
      </c>
      <c r="F30" s="8">
        <v>4594000</v>
      </c>
      <c r="G30" s="8">
        <v>43696</v>
      </c>
      <c r="H30" s="8">
        <v>251454</v>
      </c>
      <c r="I30" s="8">
        <v>388785</v>
      </c>
      <c r="J30" s="8">
        <v>683935</v>
      </c>
      <c r="K30" s="8">
        <v>33987</v>
      </c>
      <c r="L30" s="8">
        <v>781633</v>
      </c>
      <c r="M30" s="8">
        <v>84260</v>
      </c>
      <c r="N30" s="8">
        <v>899880</v>
      </c>
      <c r="O30" s="8">
        <v>563383</v>
      </c>
      <c r="P30" s="8">
        <v>267875</v>
      </c>
      <c r="Q30" s="8">
        <v>504661</v>
      </c>
      <c r="R30" s="8">
        <v>1335919</v>
      </c>
      <c r="S30" s="8"/>
      <c r="T30" s="8"/>
      <c r="U30" s="8"/>
      <c r="V30" s="8"/>
      <c r="W30" s="8">
        <v>2919734</v>
      </c>
      <c r="X30" s="8">
        <v>3445501</v>
      </c>
      <c r="Y30" s="8">
        <v>-525767</v>
      </c>
      <c r="Z30" s="2">
        <v>-15.26</v>
      </c>
      <c r="AA30" s="6">
        <v>4594000</v>
      </c>
    </row>
    <row r="31" spans="1:27" ht="13.5">
      <c r="A31" s="25" t="s">
        <v>55</v>
      </c>
      <c r="B31" s="24"/>
      <c r="C31" s="6">
        <v>17372365</v>
      </c>
      <c r="D31" s="6"/>
      <c r="E31" s="7">
        <v>16750350</v>
      </c>
      <c r="F31" s="8">
        <v>22545600</v>
      </c>
      <c r="G31" s="8">
        <v>1724209</v>
      </c>
      <c r="H31" s="8">
        <v>295928</v>
      </c>
      <c r="I31" s="8">
        <v>2782843</v>
      </c>
      <c r="J31" s="8">
        <v>4802980</v>
      </c>
      <c r="K31" s="8">
        <v>1227588</v>
      </c>
      <c r="L31" s="8">
        <v>5459235</v>
      </c>
      <c r="M31" s="8">
        <v>1322907</v>
      </c>
      <c r="N31" s="8">
        <v>8009730</v>
      </c>
      <c r="O31" s="8">
        <v>242977</v>
      </c>
      <c r="P31" s="8">
        <v>327279</v>
      </c>
      <c r="Q31" s="8">
        <v>655833</v>
      </c>
      <c r="R31" s="8">
        <v>1226089</v>
      </c>
      <c r="S31" s="8"/>
      <c r="T31" s="8"/>
      <c r="U31" s="8"/>
      <c r="V31" s="8"/>
      <c r="W31" s="8">
        <v>14038799</v>
      </c>
      <c r="X31" s="8">
        <v>16909206</v>
      </c>
      <c r="Y31" s="8">
        <v>-2870407</v>
      </c>
      <c r="Z31" s="2">
        <v>-16.98</v>
      </c>
      <c r="AA31" s="6">
        <v>22545600</v>
      </c>
    </row>
    <row r="32" spans="1:27" ht="13.5">
      <c r="A32" s="25" t="s">
        <v>43</v>
      </c>
      <c r="B32" s="24"/>
      <c r="C32" s="6"/>
      <c r="D32" s="6"/>
      <c r="E32" s="7">
        <v>1171000</v>
      </c>
      <c r="F32" s="8"/>
      <c r="G32" s="8">
        <v>22974</v>
      </c>
      <c r="H32" s="8">
        <v>2466</v>
      </c>
      <c r="I32" s="8">
        <v>25440</v>
      </c>
      <c r="J32" s="8">
        <v>50880</v>
      </c>
      <c r="K32" s="8"/>
      <c r="L32" s="8">
        <v>25440</v>
      </c>
      <c r="M32" s="8">
        <v>470000</v>
      </c>
      <c r="N32" s="8">
        <v>495440</v>
      </c>
      <c r="O32" s="8">
        <v>352804</v>
      </c>
      <c r="P32" s="8"/>
      <c r="Q32" s="8"/>
      <c r="R32" s="8">
        <v>352804</v>
      </c>
      <c r="S32" s="8"/>
      <c r="T32" s="8"/>
      <c r="U32" s="8"/>
      <c r="V32" s="8"/>
      <c r="W32" s="8">
        <v>899124</v>
      </c>
      <c r="X32" s="8"/>
      <c r="Y32" s="8">
        <v>899124</v>
      </c>
      <c r="Z32" s="2"/>
      <c r="AA32" s="6"/>
    </row>
    <row r="33" spans="1:27" ht="13.5">
      <c r="A33" s="25" t="s">
        <v>56</v>
      </c>
      <c r="B33" s="24"/>
      <c r="C33" s="6">
        <v>7883574</v>
      </c>
      <c r="D33" s="6"/>
      <c r="E33" s="7">
        <v>10072701</v>
      </c>
      <c r="F33" s="8">
        <v>11629663</v>
      </c>
      <c r="G33" s="8">
        <v>1302411</v>
      </c>
      <c r="H33" s="8">
        <v>291413</v>
      </c>
      <c r="I33" s="8">
        <v>2177975</v>
      </c>
      <c r="J33" s="8">
        <v>3771799</v>
      </c>
      <c r="K33" s="8">
        <v>587833</v>
      </c>
      <c r="L33" s="8">
        <v>3702651</v>
      </c>
      <c r="M33" s="8">
        <v>2318740</v>
      </c>
      <c r="N33" s="8">
        <v>6609224</v>
      </c>
      <c r="O33" s="8">
        <v>1705467</v>
      </c>
      <c r="P33" s="8">
        <v>439453</v>
      </c>
      <c r="Q33" s="8">
        <v>807807</v>
      </c>
      <c r="R33" s="8">
        <v>2952727</v>
      </c>
      <c r="S33" s="8"/>
      <c r="T33" s="8"/>
      <c r="U33" s="8"/>
      <c r="V33" s="8"/>
      <c r="W33" s="8">
        <v>13333750</v>
      </c>
      <c r="X33" s="8">
        <v>8722249</v>
      </c>
      <c r="Y33" s="8">
        <v>4611501</v>
      </c>
      <c r="Z33" s="2">
        <v>52.87</v>
      </c>
      <c r="AA33" s="6">
        <v>11629663</v>
      </c>
    </row>
    <row r="34" spans="1:27" ht="13.5">
      <c r="A34" s="23" t="s">
        <v>57</v>
      </c>
      <c r="B34" s="29"/>
      <c r="C34" s="6"/>
      <c r="D34" s="6"/>
      <c r="E34" s="7"/>
      <c r="F34" s="8">
        <v>17000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12749</v>
      </c>
      <c r="Y34" s="8">
        <v>-12749</v>
      </c>
      <c r="Z34" s="2">
        <v>-100</v>
      </c>
      <c r="AA34" s="6">
        <v>17000</v>
      </c>
    </row>
    <row r="35" spans="1:27" ht="12.75">
      <c r="A35" s="40" t="s">
        <v>58</v>
      </c>
      <c r="B35" s="32"/>
      <c r="C35" s="33">
        <f aca="true" t="shared" si="1" ref="C35:Y35">SUM(C24:C34)</f>
        <v>126532425</v>
      </c>
      <c r="D35" s="33">
        <f>SUM(D24:D34)</f>
        <v>0</v>
      </c>
      <c r="E35" s="34">
        <f t="shared" si="1"/>
        <v>135245675</v>
      </c>
      <c r="F35" s="35">
        <f t="shared" si="1"/>
        <v>150341627</v>
      </c>
      <c r="G35" s="35">
        <f t="shared" si="1"/>
        <v>7725079</v>
      </c>
      <c r="H35" s="35">
        <f t="shared" si="1"/>
        <v>9119898</v>
      </c>
      <c r="I35" s="35">
        <f t="shared" si="1"/>
        <v>21650538</v>
      </c>
      <c r="J35" s="35">
        <f t="shared" si="1"/>
        <v>38495515</v>
      </c>
      <c r="K35" s="35">
        <f t="shared" si="1"/>
        <v>8597743</v>
      </c>
      <c r="L35" s="35">
        <f t="shared" si="1"/>
        <v>69634228</v>
      </c>
      <c r="M35" s="35">
        <f t="shared" si="1"/>
        <v>9647202</v>
      </c>
      <c r="N35" s="35">
        <f t="shared" si="1"/>
        <v>87879173</v>
      </c>
      <c r="O35" s="35">
        <f t="shared" si="1"/>
        <v>9467957</v>
      </c>
      <c r="P35" s="35">
        <f t="shared" si="1"/>
        <v>8220756</v>
      </c>
      <c r="Q35" s="35">
        <f t="shared" si="1"/>
        <v>8785756</v>
      </c>
      <c r="R35" s="35">
        <f t="shared" si="1"/>
        <v>26474469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152849157</v>
      </c>
      <c r="X35" s="35">
        <f t="shared" si="1"/>
        <v>112756214</v>
      </c>
      <c r="Y35" s="35">
        <f t="shared" si="1"/>
        <v>40092943</v>
      </c>
      <c r="Z35" s="36">
        <f>+IF(X35&lt;&gt;0,+(Y35/X35)*100,0)</f>
        <v>35.55719155309702</v>
      </c>
      <c r="AA35" s="33">
        <f>SUM(AA24:AA34)</f>
        <v>150341627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4883652</v>
      </c>
      <c r="D37" s="46">
        <f>+D21-D35</f>
        <v>0</v>
      </c>
      <c r="E37" s="47">
        <f t="shared" si="2"/>
        <v>6171125</v>
      </c>
      <c r="F37" s="48">
        <f t="shared" si="2"/>
        <v>-6787044</v>
      </c>
      <c r="G37" s="48">
        <f t="shared" si="2"/>
        <v>29772615</v>
      </c>
      <c r="H37" s="48">
        <f t="shared" si="2"/>
        <v>-894192</v>
      </c>
      <c r="I37" s="48">
        <f t="shared" si="2"/>
        <v>26839470</v>
      </c>
      <c r="J37" s="48">
        <f t="shared" si="2"/>
        <v>55717893</v>
      </c>
      <c r="K37" s="48">
        <f t="shared" si="2"/>
        <v>-5643984</v>
      </c>
      <c r="L37" s="48">
        <f t="shared" si="2"/>
        <v>-11018907</v>
      </c>
      <c r="M37" s="48">
        <f t="shared" si="2"/>
        <v>16599748</v>
      </c>
      <c r="N37" s="48">
        <f t="shared" si="2"/>
        <v>-63143</v>
      </c>
      <c r="O37" s="48">
        <f t="shared" si="2"/>
        <v>-3909523</v>
      </c>
      <c r="P37" s="48">
        <f t="shared" si="2"/>
        <v>-2638384</v>
      </c>
      <c r="Q37" s="48">
        <f t="shared" si="2"/>
        <v>15401906</v>
      </c>
      <c r="R37" s="48">
        <f t="shared" si="2"/>
        <v>8853999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64508749</v>
      </c>
      <c r="X37" s="48">
        <f>IF(F21=F35,0,X21-X35)</f>
        <v>-5090286</v>
      </c>
      <c r="Y37" s="48">
        <f t="shared" si="2"/>
        <v>69599035</v>
      </c>
      <c r="Z37" s="49">
        <f>+IF(X37&lt;&gt;0,+(Y37/X37)*100,0)</f>
        <v>-1367.2912484681608</v>
      </c>
      <c r="AA37" s="46">
        <f>+AA21-AA35</f>
        <v>-6787044</v>
      </c>
    </row>
    <row r="38" spans="1:27" ht="22.5" customHeight="1">
      <c r="A38" s="50" t="s">
        <v>60</v>
      </c>
      <c r="B38" s="29"/>
      <c r="C38" s="6">
        <v>53116554</v>
      </c>
      <c r="D38" s="6"/>
      <c r="E38" s="7">
        <v>33047000</v>
      </c>
      <c r="F38" s="8">
        <v>33047000</v>
      </c>
      <c r="G38" s="8">
        <v>286252</v>
      </c>
      <c r="H38" s="8">
        <v>6180828</v>
      </c>
      <c r="I38" s="8">
        <v>6467080</v>
      </c>
      <c r="J38" s="8">
        <v>12934160</v>
      </c>
      <c r="K38" s="8">
        <v>608895</v>
      </c>
      <c r="L38" s="8">
        <v>16589837</v>
      </c>
      <c r="M38" s="8">
        <v>3679921</v>
      </c>
      <c r="N38" s="8">
        <v>20878653</v>
      </c>
      <c r="O38" s="8">
        <v>461274</v>
      </c>
      <c r="P38" s="8">
        <v>1042049</v>
      </c>
      <c r="Q38" s="8">
        <v>4516952</v>
      </c>
      <c r="R38" s="8">
        <v>6020275</v>
      </c>
      <c r="S38" s="8"/>
      <c r="T38" s="8"/>
      <c r="U38" s="8"/>
      <c r="V38" s="8"/>
      <c r="W38" s="8">
        <v>39833088</v>
      </c>
      <c r="X38" s="8">
        <v>24785249</v>
      </c>
      <c r="Y38" s="8">
        <v>15047839</v>
      </c>
      <c r="Z38" s="2">
        <v>60.71</v>
      </c>
      <c r="AA38" s="6">
        <v>33047000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58000206</v>
      </c>
      <c r="D41" s="56">
        <f>SUM(D37:D40)</f>
        <v>0</v>
      </c>
      <c r="E41" s="57">
        <f t="shared" si="3"/>
        <v>39218125</v>
      </c>
      <c r="F41" s="58">
        <f t="shared" si="3"/>
        <v>26259956</v>
      </c>
      <c r="G41" s="58">
        <f t="shared" si="3"/>
        <v>30058867</v>
      </c>
      <c r="H41" s="58">
        <f t="shared" si="3"/>
        <v>5286636</v>
      </c>
      <c r="I41" s="58">
        <f t="shared" si="3"/>
        <v>33306550</v>
      </c>
      <c r="J41" s="58">
        <f t="shared" si="3"/>
        <v>68652053</v>
      </c>
      <c r="K41" s="58">
        <f t="shared" si="3"/>
        <v>-5035089</v>
      </c>
      <c r="L41" s="58">
        <f t="shared" si="3"/>
        <v>5570930</v>
      </c>
      <c r="M41" s="58">
        <f t="shared" si="3"/>
        <v>20279669</v>
      </c>
      <c r="N41" s="58">
        <f t="shared" si="3"/>
        <v>20815510</v>
      </c>
      <c r="O41" s="58">
        <f t="shared" si="3"/>
        <v>-3448249</v>
      </c>
      <c r="P41" s="58">
        <f t="shared" si="3"/>
        <v>-1596335</v>
      </c>
      <c r="Q41" s="58">
        <f t="shared" si="3"/>
        <v>19918858</v>
      </c>
      <c r="R41" s="58">
        <f t="shared" si="3"/>
        <v>14874274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104341837</v>
      </c>
      <c r="X41" s="58">
        <f t="shared" si="3"/>
        <v>19694963</v>
      </c>
      <c r="Y41" s="58">
        <f t="shared" si="3"/>
        <v>84646874</v>
      </c>
      <c r="Z41" s="59">
        <f>+IF(X41&lt;&gt;0,+(Y41/X41)*100,0)</f>
        <v>429.7894542883884</v>
      </c>
      <c r="AA41" s="56">
        <f>SUM(AA37:AA40)</f>
        <v>26259956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58000206</v>
      </c>
      <c r="D43" s="64">
        <f>+D41-D42</f>
        <v>0</v>
      </c>
      <c r="E43" s="65">
        <f t="shared" si="4"/>
        <v>39218125</v>
      </c>
      <c r="F43" s="66">
        <f t="shared" si="4"/>
        <v>26259956</v>
      </c>
      <c r="G43" s="66">
        <f t="shared" si="4"/>
        <v>30058867</v>
      </c>
      <c r="H43" s="66">
        <f t="shared" si="4"/>
        <v>5286636</v>
      </c>
      <c r="I43" s="66">
        <f t="shared" si="4"/>
        <v>33306550</v>
      </c>
      <c r="J43" s="66">
        <f t="shared" si="4"/>
        <v>68652053</v>
      </c>
      <c r="K43" s="66">
        <f t="shared" si="4"/>
        <v>-5035089</v>
      </c>
      <c r="L43" s="66">
        <f t="shared" si="4"/>
        <v>5570930</v>
      </c>
      <c r="M43" s="66">
        <f t="shared" si="4"/>
        <v>20279669</v>
      </c>
      <c r="N43" s="66">
        <f t="shared" si="4"/>
        <v>20815510</v>
      </c>
      <c r="O43" s="66">
        <f t="shared" si="4"/>
        <v>-3448249</v>
      </c>
      <c r="P43" s="66">
        <f t="shared" si="4"/>
        <v>-1596335</v>
      </c>
      <c r="Q43" s="66">
        <f t="shared" si="4"/>
        <v>19918858</v>
      </c>
      <c r="R43" s="66">
        <f t="shared" si="4"/>
        <v>14874274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104341837</v>
      </c>
      <c r="X43" s="66">
        <f t="shared" si="4"/>
        <v>19694963</v>
      </c>
      <c r="Y43" s="66">
        <f t="shared" si="4"/>
        <v>84646874</v>
      </c>
      <c r="Z43" s="67">
        <f>+IF(X43&lt;&gt;0,+(Y43/X43)*100,0)</f>
        <v>429.7894542883884</v>
      </c>
      <c r="AA43" s="64">
        <f>+AA41-AA42</f>
        <v>26259956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58000206</v>
      </c>
      <c r="D45" s="56">
        <f>SUM(D43:D44)</f>
        <v>0</v>
      </c>
      <c r="E45" s="57">
        <f t="shared" si="5"/>
        <v>39218125</v>
      </c>
      <c r="F45" s="58">
        <f t="shared" si="5"/>
        <v>26259956</v>
      </c>
      <c r="G45" s="58">
        <f t="shared" si="5"/>
        <v>30058867</v>
      </c>
      <c r="H45" s="58">
        <f t="shared" si="5"/>
        <v>5286636</v>
      </c>
      <c r="I45" s="58">
        <f t="shared" si="5"/>
        <v>33306550</v>
      </c>
      <c r="J45" s="58">
        <f t="shared" si="5"/>
        <v>68652053</v>
      </c>
      <c r="K45" s="58">
        <f t="shared" si="5"/>
        <v>-5035089</v>
      </c>
      <c r="L45" s="58">
        <f t="shared" si="5"/>
        <v>5570930</v>
      </c>
      <c r="M45" s="58">
        <f t="shared" si="5"/>
        <v>20279669</v>
      </c>
      <c r="N45" s="58">
        <f t="shared" si="5"/>
        <v>20815510</v>
      </c>
      <c r="O45" s="58">
        <f t="shared" si="5"/>
        <v>-3448249</v>
      </c>
      <c r="P45" s="58">
        <f t="shared" si="5"/>
        <v>-1596335</v>
      </c>
      <c r="Q45" s="58">
        <f t="shared" si="5"/>
        <v>19918858</v>
      </c>
      <c r="R45" s="58">
        <f t="shared" si="5"/>
        <v>14874274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104341837</v>
      </c>
      <c r="X45" s="58">
        <f t="shared" si="5"/>
        <v>19694963</v>
      </c>
      <c r="Y45" s="58">
        <f t="shared" si="5"/>
        <v>84646874</v>
      </c>
      <c r="Z45" s="59">
        <f>+IF(X45&lt;&gt;0,+(Y45/X45)*100,0)</f>
        <v>429.7894542883884</v>
      </c>
      <c r="AA45" s="56">
        <f>SUM(AA43:AA44)</f>
        <v>26259956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58000206</v>
      </c>
      <c r="D47" s="71">
        <f>SUM(D45:D46)</f>
        <v>0</v>
      </c>
      <c r="E47" s="72">
        <f t="shared" si="6"/>
        <v>39218125</v>
      </c>
      <c r="F47" s="73">
        <f t="shared" si="6"/>
        <v>26259956</v>
      </c>
      <c r="G47" s="73">
        <f t="shared" si="6"/>
        <v>30058867</v>
      </c>
      <c r="H47" s="74">
        <f t="shared" si="6"/>
        <v>5286636</v>
      </c>
      <c r="I47" s="74">
        <f t="shared" si="6"/>
        <v>33306550</v>
      </c>
      <c r="J47" s="74">
        <f t="shared" si="6"/>
        <v>68652053</v>
      </c>
      <c r="K47" s="74">
        <f t="shared" si="6"/>
        <v>-5035089</v>
      </c>
      <c r="L47" s="74">
        <f t="shared" si="6"/>
        <v>5570930</v>
      </c>
      <c r="M47" s="73">
        <f t="shared" si="6"/>
        <v>20279669</v>
      </c>
      <c r="N47" s="73">
        <f t="shared" si="6"/>
        <v>20815510</v>
      </c>
      <c r="O47" s="74">
        <f t="shared" si="6"/>
        <v>-3448249</v>
      </c>
      <c r="P47" s="74">
        <f t="shared" si="6"/>
        <v>-1596335</v>
      </c>
      <c r="Q47" s="74">
        <f t="shared" si="6"/>
        <v>19918858</v>
      </c>
      <c r="R47" s="74">
        <f t="shared" si="6"/>
        <v>14874274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104341837</v>
      </c>
      <c r="X47" s="74">
        <f t="shared" si="6"/>
        <v>19694963</v>
      </c>
      <c r="Y47" s="74">
        <f t="shared" si="6"/>
        <v>84646874</v>
      </c>
      <c r="Z47" s="75">
        <f>+IF(X47&lt;&gt;0,+(Y47/X47)*100,0)</f>
        <v>429.7894542883884</v>
      </c>
      <c r="AA47" s="76">
        <f>SUM(AA45:AA46)</f>
        <v>26259956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92363756</v>
      </c>
      <c r="D5" s="6"/>
      <c r="E5" s="7">
        <v>96881817</v>
      </c>
      <c r="F5" s="8">
        <v>96881817</v>
      </c>
      <c r="G5" s="8">
        <v>31437817</v>
      </c>
      <c r="H5" s="8">
        <v>6213777</v>
      </c>
      <c r="I5" s="8">
        <v>6354887</v>
      </c>
      <c r="J5" s="8">
        <v>44006481</v>
      </c>
      <c r="K5" s="8">
        <v>5816756</v>
      </c>
      <c r="L5" s="8">
        <v>6150930</v>
      </c>
      <c r="M5" s="8">
        <v>6072337</v>
      </c>
      <c r="N5" s="8">
        <v>18040023</v>
      </c>
      <c r="O5" s="8">
        <v>6150834</v>
      </c>
      <c r="P5" s="8">
        <v>6318315</v>
      </c>
      <c r="Q5" s="8">
        <v>6039619</v>
      </c>
      <c r="R5" s="8">
        <v>18508768</v>
      </c>
      <c r="S5" s="8"/>
      <c r="T5" s="8"/>
      <c r="U5" s="8"/>
      <c r="V5" s="8"/>
      <c r="W5" s="8">
        <v>80555272</v>
      </c>
      <c r="X5" s="8">
        <v>72661410</v>
      </c>
      <c r="Y5" s="8">
        <v>7893862</v>
      </c>
      <c r="Z5" s="2">
        <v>10.86</v>
      </c>
      <c r="AA5" s="6">
        <v>96881817</v>
      </c>
    </row>
    <row r="6" spans="1:27" ht="13.5">
      <c r="A6" s="23" t="s">
        <v>32</v>
      </c>
      <c r="B6" s="24"/>
      <c r="C6" s="6">
        <v>558663</v>
      </c>
      <c r="D6" s="6"/>
      <c r="E6" s="7"/>
      <c r="F6" s="8"/>
      <c r="G6" s="8">
        <v>5200</v>
      </c>
      <c r="H6" s="8">
        <v>53386</v>
      </c>
      <c r="I6" s="8">
        <v>54272</v>
      </c>
      <c r="J6" s="8">
        <v>112858</v>
      </c>
      <c r="K6" s="8">
        <v>50554</v>
      </c>
      <c r="L6" s="8">
        <v>48935</v>
      </c>
      <c r="M6" s="8">
        <v>46969</v>
      </c>
      <c r="N6" s="8">
        <v>146458</v>
      </c>
      <c r="O6" s="8">
        <v>47992</v>
      </c>
      <c r="P6" s="8">
        <v>44299</v>
      </c>
      <c r="Q6" s="8">
        <v>43343</v>
      </c>
      <c r="R6" s="8">
        <v>135634</v>
      </c>
      <c r="S6" s="8"/>
      <c r="T6" s="8"/>
      <c r="U6" s="8"/>
      <c r="V6" s="8"/>
      <c r="W6" s="8">
        <v>394950</v>
      </c>
      <c r="X6" s="8"/>
      <c r="Y6" s="8">
        <v>394950</v>
      </c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9370074</v>
      </c>
      <c r="D9" s="6"/>
      <c r="E9" s="7">
        <v>8256270</v>
      </c>
      <c r="F9" s="8">
        <v>8256270</v>
      </c>
      <c r="G9" s="8">
        <v>2334905</v>
      </c>
      <c r="H9" s="8">
        <v>715302</v>
      </c>
      <c r="I9" s="8">
        <v>787735</v>
      </c>
      <c r="J9" s="8">
        <v>3837942</v>
      </c>
      <c r="K9" s="8">
        <v>668414</v>
      </c>
      <c r="L9" s="8">
        <v>645553</v>
      </c>
      <c r="M9" s="8">
        <v>686729</v>
      </c>
      <c r="N9" s="8">
        <v>2000696</v>
      </c>
      <c r="O9" s="8">
        <v>708087</v>
      </c>
      <c r="P9" s="8">
        <v>722090</v>
      </c>
      <c r="Q9" s="8">
        <v>686945</v>
      </c>
      <c r="R9" s="8">
        <v>2117122</v>
      </c>
      <c r="S9" s="8"/>
      <c r="T9" s="8"/>
      <c r="U9" s="8"/>
      <c r="V9" s="8"/>
      <c r="W9" s="8">
        <v>7955760</v>
      </c>
      <c r="X9" s="8">
        <v>6192198</v>
      </c>
      <c r="Y9" s="8">
        <v>1763562</v>
      </c>
      <c r="Z9" s="2">
        <v>28.48</v>
      </c>
      <c r="AA9" s="6">
        <v>8256270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6319994</v>
      </c>
      <c r="D11" s="6"/>
      <c r="E11" s="7">
        <v>6414651</v>
      </c>
      <c r="F11" s="8">
        <v>6646799</v>
      </c>
      <c r="G11" s="8">
        <v>515837</v>
      </c>
      <c r="H11" s="8">
        <v>538997</v>
      </c>
      <c r="I11" s="8">
        <v>552085</v>
      </c>
      <c r="J11" s="8">
        <v>1606919</v>
      </c>
      <c r="K11" s="8">
        <v>526845</v>
      </c>
      <c r="L11" s="8">
        <v>578079</v>
      </c>
      <c r="M11" s="8">
        <v>554876</v>
      </c>
      <c r="N11" s="8">
        <v>1659800</v>
      </c>
      <c r="O11" s="8">
        <v>564984</v>
      </c>
      <c r="P11" s="8">
        <v>541236</v>
      </c>
      <c r="Q11" s="8">
        <v>558353</v>
      </c>
      <c r="R11" s="8">
        <v>1664573</v>
      </c>
      <c r="S11" s="8"/>
      <c r="T11" s="8"/>
      <c r="U11" s="8"/>
      <c r="V11" s="8"/>
      <c r="W11" s="8">
        <v>4931292</v>
      </c>
      <c r="X11" s="8">
        <v>4985073</v>
      </c>
      <c r="Y11" s="8">
        <v>-53781</v>
      </c>
      <c r="Z11" s="2">
        <v>-1.08</v>
      </c>
      <c r="AA11" s="6">
        <v>6646799</v>
      </c>
    </row>
    <row r="12" spans="1:27" ht="13.5">
      <c r="A12" s="25" t="s">
        <v>37</v>
      </c>
      <c r="B12" s="29"/>
      <c r="C12" s="6">
        <v>14249699</v>
      </c>
      <c r="D12" s="6"/>
      <c r="E12" s="7">
        <v>12291016</v>
      </c>
      <c r="F12" s="8">
        <v>12291016</v>
      </c>
      <c r="G12" s="8">
        <v>11454</v>
      </c>
      <c r="H12" s="8">
        <v>6665</v>
      </c>
      <c r="I12" s="8">
        <v>6450</v>
      </c>
      <c r="J12" s="8">
        <v>24569</v>
      </c>
      <c r="K12" s="8">
        <v>6665</v>
      </c>
      <c r="L12" s="8">
        <v>6450</v>
      </c>
      <c r="M12" s="8">
        <v>6665</v>
      </c>
      <c r="N12" s="8">
        <v>19780</v>
      </c>
      <c r="O12" s="8">
        <v>6573</v>
      </c>
      <c r="P12" s="8">
        <v>6045</v>
      </c>
      <c r="Q12" s="8">
        <v>6100</v>
      </c>
      <c r="R12" s="8">
        <v>18718</v>
      </c>
      <c r="S12" s="8"/>
      <c r="T12" s="8"/>
      <c r="U12" s="8"/>
      <c r="V12" s="8"/>
      <c r="W12" s="8">
        <v>63067</v>
      </c>
      <c r="X12" s="8">
        <v>9218259</v>
      </c>
      <c r="Y12" s="8">
        <v>-9155192</v>
      </c>
      <c r="Z12" s="2">
        <v>-99.32</v>
      </c>
      <c r="AA12" s="6">
        <v>12291016</v>
      </c>
    </row>
    <row r="13" spans="1:27" ht="13.5">
      <c r="A13" s="23" t="s">
        <v>38</v>
      </c>
      <c r="B13" s="29"/>
      <c r="C13" s="6">
        <v>119789</v>
      </c>
      <c r="D13" s="6"/>
      <c r="E13" s="7">
        <v>184555</v>
      </c>
      <c r="F13" s="8">
        <v>371256</v>
      </c>
      <c r="G13" s="8">
        <v>1778</v>
      </c>
      <c r="H13" s="8">
        <v>1789</v>
      </c>
      <c r="I13" s="8">
        <v>175736</v>
      </c>
      <c r="J13" s="8">
        <v>179303</v>
      </c>
      <c r="K13" s="8">
        <v>5036</v>
      </c>
      <c r="L13" s="8">
        <v>9062</v>
      </c>
      <c r="M13" s="8">
        <v>9093</v>
      </c>
      <c r="N13" s="8">
        <v>23191</v>
      </c>
      <c r="O13" s="8">
        <v>8779</v>
      </c>
      <c r="P13" s="8">
        <v>8789</v>
      </c>
      <c r="Q13" s="8"/>
      <c r="R13" s="8">
        <v>17568</v>
      </c>
      <c r="S13" s="8"/>
      <c r="T13" s="8"/>
      <c r="U13" s="8"/>
      <c r="V13" s="8"/>
      <c r="W13" s="8">
        <v>220062</v>
      </c>
      <c r="X13" s="8">
        <v>278433</v>
      </c>
      <c r="Y13" s="8">
        <v>-58371</v>
      </c>
      <c r="Z13" s="2">
        <v>-20.96</v>
      </c>
      <c r="AA13" s="6">
        <v>371256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7591240</v>
      </c>
      <c r="D15" s="6"/>
      <c r="E15" s="7">
        <v>2444562</v>
      </c>
      <c r="F15" s="8">
        <v>2244562</v>
      </c>
      <c r="G15" s="8">
        <v>-1929751</v>
      </c>
      <c r="H15" s="8">
        <v>276200</v>
      </c>
      <c r="I15" s="8">
        <v>538276</v>
      </c>
      <c r="J15" s="8">
        <v>-1115275</v>
      </c>
      <c r="K15" s="8">
        <v>486932</v>
      </c>
      <c r="L15" s="8">
        <v>333410</v>
      </c>
      <c r="M15" s="8">
        <v>336084</v>
      </c>
      <c r="N15" s="8">
        <v>1156426</v>
      </c>
      <c r="O15" s="8">
        <v>317734</v>
      </c>
      <c r="P15" s="8">
        <v>311132</v>
      </c>
      <c r="Q15" s="8">
        <v>281</v>
      </c>
      <c r="R15" s="8">
        <v>629147</v>
      </c>
      <c r="S15" s="8"/>
      <c r="T15" s="8"/>
      <c r="U15" s="8"/>
      <c r="V15" s="8"/>
      <c r="W15" s="8">
        <v>670298</v>
      </c>
      <c r="X15" s="8">
        <v>1683414</v>
      </c>
      <c r="Y15" s="8">
        <v>-1013116</v>
      </c>
      <c r="Z15" s="2">
        <v>-60.18</v>
      </c>
      <c r="AA15" s="6">
        <v>2244562</v>
      </c>
    </row>
    <row r="16" spans="1:27" ht="13.5">
      <c r="A16" s="23" t="s">
        <v>41</v>
      </c>
      <c r="B16" s="29"/>
      <c r="C16" s="6">
        <v>7631178</v>
      </c>
      <c r="D16" s="6"/>
      <c r="E16" s="7">
        <v>9774490</v>
      </c>
      <c r="F16" s="8">
        <v>8785571</v>
      </c>
      <c r="G16" s="8">
        <v>594870</v>
      </c>
      <c r="H16" s="8">
        <v>537266</v>
      </c>
      <c r="I16" s="8">
        <v>635693</v>
      </c>
      <c r="J16" s="8">
        <v>1767829</v>
      </c>
      <c r="K16" s="8">
        <v>814816</v>
      </c>
      <c r="L16" s="8">
        <v>561626</v>
      </c>
      <c r="M16" s="8">
        <v>536442</v>
      </c>
      <c r="N16" s="8">
        <v>1912884</v>
      </c>
      <c r="O16" s="8">
        <v>610508</v>
      </c>
      <c r="P16" s="8">
        <v>600693</v>
      </c>
      <c r="Q16" s="8">
        <v>470084</v>
      </c>
      <c r="R16" s="8">
        <v>1681285</v>
      </c>
      <c r="S16" s="8"/>
      <c r="T16" s="8"/>
      <c r="U16" s="8"/>
      <c r="V16" s="8"/>
      <c r="W16" s="8">
        <v>5361998</v>
      </c>
      <c r="X16" s="8">
        <v>6589161</v>
      </c>
      <c r="Y16" s="8">
        <v>-1227163</v>
      </c>
      <c r="Z16" s="2">
        <v>-18.62</v>
      </c>
      <c r="AA16" s="6">
        <v>8785571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133555884</v>
      </c>
      <c r="D18" s="6"/>
      <c r="E18" s="7">
        <v>162511000</v>
      </c>
      <c r="F18" s="8">
        <v>170921732</v>
      </c>
      <c r="G18" s="8">
        <v>55001000</v>
      </c>
      <c r="H18" s="8"/>
      <c r="I18" s="8">
        <v>434640</v>
      </c>
      <c r="J18" s="8">
        <v>55435640</v>
      </c>
      <c r="K18" s="8"/>
      <c r="L18" s="8">
        <v>5539154</v>
      </c>
      <c r="M18" s="8">
        <v>44001000</v>
      </c>
      <c r="N18" s="8">
        <v>49540154</v>
      </c>
      <c r="O18" s="8">
        <v>14499422</v>
      </c>
      <c r="P18" s="8">
        <v>2738581</v>
      </c>
      <c r="Q18" s="8">
        <v>34826589</v>
      </c>
      <c r="R18" s="8">
        <v>52064592</v>
      </c>
      <c r="S18" s="8"/>
      <c r="T18" s="8"/>
      <c r="U18" s="8"/>
      <c r="V18" s="8"/>
      <c r="W18" s="8">
        <v>157040386</v>
      </c>
      <c r="X18" s="8">
        <v>128191284</v>
      </c>
      <c r="Y18" s="8">
        <v>28849102</v>
      </c>
      <c r="Z18" s="2">
        <v>22.5</v>
      </c>
      <c r="AA18" s="6">
        <v>170921732</v>
      </c>
    </row>
    <row r="19" spans="1:27" ht="13.5">
      <c r="A19" s="23" t="s">
        <v>44</v>
      </c>
      <c r="B19" s="29"/>
      <c r="C19" s="6">
        <v>4472542</v>
      </c>
      <c r="D19" s="6"/>
      <c r="E19" s="7">
        <v>28767926</v>
      </c>
      <c r="F19" s="26">
        <v>38440388</v>
      </c>
      <c r="G19" s="26">
        <v>135586</v>
      </c>
      <c r="H19" s="26">
        <v>223813</v>
      </c>
      <c r="I19" s="26">
        <v>378399</v>
      </c>
      <c r="J19" s="26">
        <v>737798</v>
      </c>
      <c r="K19" s="26">
        <v>327161</v>
      </c>
      <c r="L19" s="26">
        <v>588386</v>
      </c>
      <c r="M19" s="26">
        <v>504672</v>
      </c>
      <c r="N19" s="26">
        <v>1420219</v>
      </c>
      <c r="O19" s="26">
        <v>475181</v>
      </c>
      <c r="P19" s="26">
        <v>285673</v>
      </c>
      <c r="Q19" s="26">
        <v>245388</v>
      </c>
      <c r="R19" s="26">
        <v>1006242</v>
      </c>
      <c r="S19" s="26"/>
      <c r="T19" s="26"/>
      <c r="U19" s="26"/>
      <c r="V19" s="26"/>
      <c r="W19" s="26">
        <v>3164259</v>
      </c>
      <c r="X19" s="26">
        <v>28830159</v>
      </c>
      <c r="Y19" s="26">
        <v>-25665900</v>
      </c>
      <c r="Z19" s="27">
        <v>-89.02</v>
      </c>
      <c r="AA19" s="28">
        <v>38440388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276232819</v>
      </c>
      <c r="D21" s="33">
        <f t="shared" si="0"/>
        <v>0</v>
      </c>
      <c r="E21" s="34">
        <f t="shared" si="0"/>
        <v>327526287</v>
      </c>
      <c r="F21" s="35">
        <f t="shared" si="0"/>
        <v>344839411</v>
      </c>
      <c r="G21" s="35">
        <f t="shared" si="0"/>
        <v>88108696</v>
      </c>
      <c r="H21" s="35">
        <f t="shared" si="0"/>
        <v>8567195</v>
      </c>
      <c r="I21" s="35">
        <f t="shared" si="0"/>
        <v>9918173</v>
      </c>
      <c r="J21" s="35">
        <f t="shared" si="0"/>
        <v>106594064</v>
      </c>
      <c r="K21" s="35">
        <f t="shared" si="0"/>
        <v>8703179</v>
      </c>
      <c r="L21" s="35">
        <f t="shared" si="0"/>
        <v>14461585</v>
      </c>
      <c r="M21" s="35">
        <f t="shared" si="0"/>
        <v>52754867</v>
      </c>
      <c r="N21" s="35">
        <f t="shared" si="0"/>
        <v>75919631</v>
      </c>
      <c r="O21" s="35">
        <f t="shared" si="0"/>
        <v>23390094</v>
      </c>
      <c r="P21" s="35">
        <f t="shared" si="0"/>
        <v>11576853</v>
      </c>
      <c r="Q21" s="35">
        <f t="shared" si="0"/>
        <v>42876702</v>
      </c>
      <c r="R21" s="35">
        <f t="shared" si="0"/>
        <v>77843649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260357344</v>
      </c>
      <c r="X21" s="35">
        <f t="shared" si="0"/>
        <v>258629391</v>
      </c>
      <c r="Y21" s="35">
        <f t="shared" si="0"/>
        <v>1727953</v>
      </c>
      <c r="Z21" s="36">
        <f>+IF(X21&lt;&gt;0,+(Y21/X21)*100,0)</f>
        <v>0.6681193476575908</v>
      </c>
      <c r="AA21" s="33">
        <f>SUM(AA5:AA20)</f>
        <v>344839411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103292816</v>
      </c>
      <c r="D24" s="6"/>
      <c r="E24" s="7">
        <v>117906936</v>
      </c>
      <c r="F24" s="8">
        <v>107677931</v>
      </c>
      <c r="G24" s="8">
        <v>9390281</v>
      </c>
      <c r="H24" s="8">
        <v>9210916</v>
      </c>
      <c r="I24" s="8">
        <v>9126256</v>
      </c>
      <c r="J24" s="8">
        <v>27727453</v>
      </c>
      <c r="K24" s="8">
        <v>8699521</v>
      </c>
      <c r="L24" s="8">
        <v>14374645</v>
      </c>
      <c r="M24" s="8">
        <v>9501822</v>
      </c>
      <c r="N24" s="8">
        <v>32575988</v>
      </c>
      <c r="O24" s="8">
        <v>10130351</v>
      </c>
      <c r="P24" s="8">
        <v>126105</v>
      </c>
      <c r="Q24" s="8">
        <v>9575341</v>
      </c>
      <c r="R24" s="8">
        <v>19831797</v>
      </c>
      <c r="S24" s="8"/>
      <c r="T24" s="8"/>
      <c r="U24" s="8"/>
      <c r="V24" s="8"/>
      <c r="W24" s="8">
        <v>80135238</v>
      </c>
      <c r="X24" s="8">
        <v>80757468</v>
      </c>
      <c r="Y24" s="8">
        <v>-622230</v>
      </c>
      <c r="Z24" s="2">
        <v>-0.77</v>
      </c>
      <c r="AA24" s="6">
        <v>107677931</v>
      </c>
    </row>
    <row r="25" spans="1:27" ht="13.5">
      <c r="A25" s="25" t="s">
        <v>49</v>
      </c>
      <c r="B25" s="24"/>
      <c r="C25" s="6">
        <v>14487719</v>
      </c>
      <c r="D25" s="6"/>
      <c r="E25" s="7">
        <v>15613058</v>
      </c>
      <c r="F25" s="8">
        <v>15613058</v>
      </c>
      <c r="G25" s="8">
        <v>1214153</v>
      </c>
      <c r="H25" s="8">
        <v>1214153</v>
      </c>
      <c r="I25" s="8">
        <v>1214153</v>
      </c>
      <c r="J25" s="8">
        <v>3642459</v>
      </c>
      <c r="K25" s="8">
        <v>1214153</v>
      </c>
      <c r="L25" s="8">
        <v>1214153</v>
      </c>
      <c r="M25" s="8">
        <v>1214153</v>
      </c>
      <c r="N25" s="8">
        <v>3642459</v>
      </c>
      <c r="O25" s="8">
        <v>1214153</v>
      </c>
      <c r="P25" s="8"/>
      <c r="Q25" s="8">
        <v>1214153</v>
      </c>
      <c r="R25" s="8">
        <v>2428306</v>
      </c>
      <c r="S25" s="8"/>
      <c r="T25" s="8"/>
      <c r="U25" s="8"/>
      <c r="V25" s="8"/>
      <c r="W25" s="8">
        <v>9713224</v>
      </c>
      <c r="X25" s="8">
        <v>11709774</v>
      </c>
      <c r="Y25" s="8">
        <v>-1996550</v>
      </c>
      <c r="Z25" s="2">
        <v>-17.05</v>
      </c>
      <c r="AA25" s="6">
        <v>15613058</v>
      </c>
    </row>
    <row r="26" spans="1:27" ht="13.5">
      <c r="A26" s="25" t="s">
        <v>50</v>
      </c>
      <c r="B26" s="24"/>
      <c r="C26" s="6">
        <v>22455771</v>
      </c>
      <c r="D26" s="6"/>
      <c r="E26" s="7">
        <v>1739775</v>
      </c>
      <c r="F26" s="8">
        <v>1739775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1304820</v>
      </c>
      <c r="Y26" s="8">
        <v>-1304820</v>
      </c>
      <c r="Z26" s="2">
        <v>-100</v>
      </c>
      <c r="AA26" s="6">
        <v>1739775</v>
      </c>
    </row>
    <row r="27" spans="1:27" ht="13.5">
      <c r="A27" s="25" t="s">
        <v>51</v>
      </c>
      <c r="B27" s="24"/>
      <c r="C27" s="6">
        <v>55238102</v>
      </c>
      <c r="D27" s="6"/>
      <c r="E27" s="7">
        <v>41268679</v>
      </c>
      <c r="F27" s="8">
        <v>40774069</v>
      </c>
      <c r="G27" s="8">
        <v>235983</v>
      </c>
      <c r="H27" s="8">
        <v>1912191</v>
      </c>
      <c r="I27" s="8">
        <v>384950</v>
      </c>
      <c r="J27" s="8">
        <v>2533124</v>
      </c>
      <c r="K27" s="8"/>
      <c r="L27" s="8"/>
      <c r="M27" s="8">
        <v>19383268</v>
      </c>
      <c r="N27" s="8">
        <v>19383268</v>
      </c>
      <c r="O27" s="8">
        <v>3225761</v>
      </c>
      <c r="P27" s="8">
        <v>10267304</v>
      </c>
      <c r="Q27" s="8">
        <v>-1526518</v>
      </c>
      <c r="R27" s="8">
        <v>11966547</v>
      </c>
      <c r="S27" s="8"/>
      <c r="T27" s="8"/>
      <c r="U27" s="8"/>
      <c r="V27" s="8"/>
      <c r="W27" s="8">
        <v>33882939</v>
      </c>
      <c r="X27" s="8">
        <v>30579894</v>
      </c>
      <c r="Y27" s="8">
        <v>3303045</v>
      </c>
      <c r="Z27" s="2">
        <v>10.8</v>
      </c>
      <c r="AA27" s="6">
        <v>40774069</v>
      </c>
    </row>
    <row r="28" spans="1:27" ht="13.5">
      <c r="A28" s="25" t="s">
        <v>52</v>
      </c>
      <c r="B28" s="24"/>
      <c r="C28" s="6">
        <v>161394</v>
      </c>
      <c r="D28" s="6"/>
      <c r="E28" s="7">
        <v>609685</v>
      </c>
      <c r="F28" s="8">
        <v>609685</v>
      </c>
      <c r="G28" s="8">
        <v>7332</v>
      </c>
      <c r="H28" s="8">
        <v>5763</v>
      </c>
      <c r="I28" s="8">
        <v>4677</v>
      </c>
      <c r="J28" s="8">
        <v>17772</v>
      </c>
      <c r="K28" s="8">
        <v>3468</v>
      </c>
      <c r="L28" s="8">
        <v>2481</v>
      </c>
      <c r="M28" s="8">
        <v>1326</v>
      </c>
      <c r="N28" s="8">
        <v>7275</v>
      </c>
      <c r="O28" s="8">
        <v>323</v>
      </c>
      <c r="P28" s="8">
        <v>163</v>
      </c>
      <c r="Q28" s="8">
        <v>82</v>
      </c>
      <c r="R28" s="8">
        <v>568</v>
      </c>
      <c r="S28" s="8"/>
      <c r="T28" s="8"/>
      <c r="U28" s="8"/>
      <c r="V28" s="8"/>
      <c r="W28" s="8">
        <v>25615</v>
      </c>
      <c r="X28" s="8">
        <v>457254</v>
      </c>
      <c r="Y28" s="8">
        <v>-431639</v>
      </c>
      <c r="Z28" s="2">
        <v>-94.4</v>
      </c>
      <c r="AA28" s="6">
        <v>609685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8500652</v>
      </c>
      <c r="D30" s="6"/>
      <c r="E30" s="7">
        <v>7044315</v>
      </c>
      <c r="F30" s="8">
        <v>7847909</v>
      </c>
      <c r="G30" s="8"/>
      <c r="H30" s="8">
        <v>929</v>
      </c>
      <c r="I30" s="8">
        <v>1152247</v>
      </c>
      <c r="J30" s="8">
        <v>1153176</v>
      </c>
      <c r="K30" s="8">
        <v>1146154</v>
      </c>
      <c r="L30" s="8">
        <v>287641</v>
      </c>
      <c r="M30" s="8">
        <v>471718</v>
      </c>
      <c r="N30" s="8">
        <v>1905513</v>
      </c>
      <c r="O30" s="8">
        <v>107366</v>
      </c>
      <c r="P30" s="8">
        <v>694092</v>
      </c>
      <c r="Q30" s="8">
        <v>528263</v>
      </c>
      <c r="R30" s="8">
        <v>1329721</v>
      </c>
      <c r="S30" s="8"/>
      <c r="T30" s="8"/>
      <c r="U30" s="8"/>
      <c r="V30" s="8"/>
      <c r="W30" s="8">
        <v>4388410</v>
      </c>
      <c r="X30" s="8">
        <v>5885739</v>
      </c>
      <c r="Y30" s="8">
        <v>-1497329</v>
      </c>
      <c r="Z30" s="2">
        <v>-25.44</v>
      </c>
      <c r="AA30" s="6">
        <v>7847909</v>
      </c>
    </row>
    <row r="31" spans="1:27" ht="13.5">
      <c r="A31" s="25" t="s">
        <v>55</v>
      </c>
      <c r="B31" s="24"/>
      <c r="C31" s="6">
        <v>77988858</v>
      </c>
      <c r="D31" s="6"/>
      <c r="E31" s="7">
        <v>74217873</v>
      </c>
      <c r="F31" s="8">
        <v>100546907</v>
      </c>
      <c r="G31" s="8">
        <v>880904</v>
      </c>
      <c r="H31" s="8">
        <v>3022071</v>
      </c>
      <c r="I31" s="8">
        <v>5910572</v>
      </c>
      <c r="J31" s="8">
        <v>9813547</v>
      </c>
      <c r="K31" s="8">
        <v>12118136</v>
      </c>
      <c r="L31" s="8">
        <v>5968123</v>
      </c>
      <c r="M31" s="8">
        <v>3163100</v>
      </c>
      <c r="N31" s="8">
        <v>21249359</v>
      </c>
      <c r="O31" s="8">
        <v>7804044</v>
      </c>
      <c r="P31" s="8">
        <v>6655639</v>
      </c>
      <c r="Q31" s="8">
        <v>11672387</v>
      </c>
      <c r="R31" s="8">
        <v>26132070</v>
      </c>
      <c r="S31" s="8"/>
      <c r="T31" s="8"/>
      <c r="U31" s="8"/>
      <c r="V31" s="8"/>
      <c r="W31" s="8">
        <v>57194976</v>
      </c>
      <c r="X31" s="8">
        <v>75409812</v>
      </c>
      <c r="Y31" s="8">
        <v>-18214836</v>
      </c>
      <c r="Z31" s="2">
        <v>-24.15</v>
      </c>
      <c r="AA31" s="6">
        <v>100546907</v>
      </c>
    </row>
    <row r="32" spans="1:27" ht="13.5">
      <c r="A32" s="25" t="s">
        <v>43</v>
      </c>
      <c r="B32" s="24"/>
      <c r="C32" s="6">
        <v>4815363</v>
      </c>
      <c r="D32" s="6"/>
      <c r="E32" s="7">
        <v>5356262</v>
      </c>
      <c r="F32" s="8">
        <v>4668837</v>
      </c>
      <c r="G32" s="8"/>
      <c r="H32" s="8">
        <v>632442</v>
      </c>
      <c r="I32" s="8">
        <v>261169</v>
      </c>
      <c r="J32" s="8">
        <v>893611</v>
      </c>
      <c r="K32" s="8">
        <v>678948</v>
      </c>
      <c r="L32" s="8">
        <v>23199</v>
      </c>
      <c r="M32" s="8">
        <v>239861</v>
      </c>
      <c r="N32" s="8">
        <v>942008</v>
      </c>
      <c r="O32" s="8">
        <v>80571</v>
      </c>
      <c r="P32" s="8">
        <v>505763</v>
      </c>
      <c r="Q32" s="8">
        <v>873087</v>
      </c>
      <c r="R32" s="8">
        <v>1459421</v>
      </c>
      <c r="S32" s="8"/>
      <c r="T32" s="8"/>
      <c r="U32" s="8"/>
      <c r="V32" s="8"/>
      <c r="W32" s="8">
        <v>3295040</v>
      </c>
      <c r="X32" s="8">
        <v>3501585</v>
      </c>
      <c r="Y32" s="8">
        <v>-206545</v>
      </c>
      <c r="Z32" s="2">
        <v>-5.9</v>
      </c>
      <c r="AA32" s="6">
        <v>4668837</v>
      </c>
    </row>
    <row r="33" spans="1:27" ht="13.5">
      <c r="A33" s="25" t="s">
        <v>56</v>
      </c>
      <c r="B33" s="24"/>
      <c r="C33" s="6">
        <v>45537702</v>
      </c>
      <c r="D33" s="6"/>
      <c r="E33" s="7">
        <v>48741497</v>
      </c>
      <c r="F33" s="8">
        <v>50562441</v>
      </c>
      <c r="G33" s="8">
        <v>848663</v>
      </c>
      <c r="H33" s="8">
        <v>3213694</v>
      </c>
      <c r="I33" s="8">
        <v>4759472</v>
      </c>
      <c r="J33" s="8">
        <v>8821829</v>
      </c>
      <c r="K33" s="8">
        <v>3349021</v>
      </c>
      <c r="L33" s="8">
        <v>3809198</v>
      </c>
      <c r="M33" s="8">
        <v>2266723</v>
      </c>
      <c r="N33" s="8">
        <v>9424942</v>
      </c>
      <c r="O33" s="8">
        <v>5100832</v>
      </c>
      <c r="P33" s="8">
        <v>2211721</v>
      </c>
      <c r="Q33" s="8">
        <v>2964733</v>
      </c>
      <c r="R33" s="8">
        <v>10277286</v>
      </c>
      <c r="S33" s="8"/>
      <c r="T33" s="8"/>
      <c r="U33" s="8"/>
      <c r="V33" s="8"/>
      <c r="W33" s="8">
        <v>28524057</v>
      </c>
      <c r="X33" s="8">
        <v>37920906</v>
      </c>
      <c r="Y33" s="8">
        <v>-9396849</v>
      </c>
      <c r="Z33" s="2">
        <v>-24.78</v>
      </c>
      <c r="AA33" s="6">
        <v>50562441</v>
      </c>
    </row>
    <row r="34" spans="1:27" ht="13.5">
      <c r="A34" s="23" t="s">
        <v>57</v>
      </c>
      <c r="B34" s="29"/>
      <c r="C34" s="6">
        <v>1256613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333734990</v>
      </c>
      <c r="D35" s="33">
        <f>SUM(D24:D34)</f>
        <v>0</v>
      </c>
      <c r="E35" s="34">
        <f t="shared" si="1"/>
        <v>312498080</v>
      </c>
      <c r="F35" s="35">
        <f t="shared" si="1"/>
        <v>330040612</v>
      </c>
      <c r="G35" s="35">
        <f t="shared" si="1"/>
        <v>12577316</v>
      </c>
      <c r="H35" s="35">
        <f t="shared" si="1"/>
        <v>19212159</v>
      </c>
      <c r="I35" s="35">
        <f t="shared" si="1"/>
        <v>22813496</v>
      </c>
      <c r="J35" s="35">
        <f t="shared" si="1"/>
        <v>54602971</v>
      </c>
      <c r="K35" s="35">
        <f t="shared" si="1"/>
        <v>27209401</v>
      </c>
      <c r="L35" s="35">
        <f t="shared" si="1"/>
        <v>25679440</v>
      </c>
      <c r="M35" s="35">
        <f t="shared" si="1"/>
        <v>36241971</v>
      </c>
      <c r="N35" s="35">
        <f t="shared" si="1"/>
        <v>89130812</v>
      </c>
      <c r="O35" s="35">
        <f t="shared" si="1"/>
        <v>27663401</v>
      </c>
      <c r="P35" s="35">
        <f t="shared" si="1"/>
        <v>20460787</v>
      </c>
      <c r="Q35" s="35">
        <f t="shared" si="1"/>
        <v>25301528</v>
      </c>
      <c r="R35" s="35">
        <f t="shared" si="1"/>
        <v>73425716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217159499</v>
      </c>
      <c r="X35" s="35">
        <f t="shared" si="1"/>
        <v>247527252</v>
      </c>
      <c r="Y35" s="35">
        <f t="shared" si="1"/>
        <v>-30367753</v>
      </c>
      <c r="Z35" s="36">
        <f>+IF(X35&lt;&gt;0,+(Y35/X35)*100,0)</f>
        <v>-12.268448324227347</v>
      </c>
      <c r="AA35" s="33">
        <f>SUM(AA24:AA34)</f>
        <v>330040612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-57502171</v>
      </c>
      <c r="D37" s="46">
        <f>+D21-D35</f>
        <v>0</v>
      </c>
      <c r="E37" s="47">
        <f t="shared" si="2"/>
        <v>15028207</v>
      </c>
      <c r="F37" s="48">
        <f t="shared" si="2"/>
        <v>14798799</v>
      </c>
      <c r="G37" s="48">
        <f t="shared" si="2"/>
        <v>75531380</v>
      </c>
      <c r="H37" s="48">
        <f t="shared" si="2"/>
        <v>-10644964</v>
      </c>
      <c r="I37" s="48">
        <f t="shared" si="2"/>
        <v>-12895323</v>
      </c>
      <c r="J37" s="48">
        <f t="shared" si="2"/>
        <v>51991093</v>
      </c>
      <c r="K37" s="48">
        <f t="shared" si="2"/>
        <v>-18506222</v>
      </c>
      <c r="L37" s="48">
        <f t="shared" si="2"/>
        <v>-11217855</v>
      </c>
      <c r="M37" s="48">
        <f t="shared" si="2"/>
        <v>16512896</v>
      </c>
      <c r="N37" s="48">
        <f t="shared" si="2"/>
        <v>-13211181</v>
      </c>
      <c r="O37" s="48">
        <f t="shared" si="2"/>
        <v>-4273307</v>
      </c>
      <c r="P37" s="48">
        <f t="shared" si="2"/>
        <v>-8883934</v>
      </c>
      <c r="Q37" s="48">
        <f t="shared" si="2"/>
        <v>17575174</v>
      </c>
      <c r="R37" s="48">
        <f t="shared" si="2"/>
        <v>4417933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43197845</v>
      </c>
      <c r="X37" s="48">
        <f>IF(F21=F35,0,X21-X35)</f>
        <v>11102139</v>
      </c>
      <c r="Y37" s="48">
        <f t="shared" si="2"/>
        <v>32095706</v>
      </c>
      <c r="Z37" s="49">
        <f>+IF(X37&lt;&gt;0,+(Y37/X37)*100,0)</f>
        <v>289.0947951561406</v>
      </c>
      <c r="AA37" s="46">
        <f>+AA21-AA35</f>
        <v>14798799</v>
      </c>
    </row>
    <row r="38" spans="1:27" ht="22.5" customHeight="1">
      <c r="A38" s="50" t="s">
        <v>60</v>
      </c>
      <c r="B38" s="29"/>
      <c r="C38" s="6">
        <v>31178268</v>
      </c>
      <c r="D38" s="6"/>
      <c r="E38" s="7">
        <v>29150000</v>
      </c>
      <c r="F38" s="8">
        <v>29527200</v>
      </c>
      <c r="G38" s="8"/>
      <c r="H38" s="8"/>
      <c r="I38" s="8">
        <v>5000000</v>
      </c>
      <c r="J38" s="8">
        <v>5000000</v>
      </c>
      <c r="K38" s="8"/>
      <c r="L38" s="8"/>
      <c r="M38" s="8">
        <v>1643432</v>
      </c>
      <c r="N38" s="8">
        <v>1643432</v>
      </c>
      <c r="O38" s="8">
        <v>2622161</v>
      </c>
      <c r="P38" s="8">
        <v>2762280</v>
      </c>
      <c r="Q38" s="8">
        <v>7093309</v>
      </c>
      <c r="R38" s="8">
        <v>12477750</v>
      </c>
      <c r="S38" s="8"/>
      <c r="T38" s="8"/>
      <c r="U38" s="8"/>
      <c r="V38" s="8"/>
      <c r="W38" s="8">
        <v>19121182</v>
      </c>
      <c r="X38" s="8">
        <v>22145400</v>
      </c>
      <c r="Y38" s="8">
        <v>-3024218</v>
      </c>
      <c r="Z38" s="2">
        <v>-13.66</v>
      </c>
      <c r="AA38" s="6">
        <v>29527200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-26323903</v>
      </c>
      <c r="D41" s="56">
        <f>SUM(D37:D40)</f>
        <v>0</v>
      </c>
      <c r="E41" s="57">
        <f t="shared" si="3"/>
        <v>44178207</v>
      </c>
      <c r="F41" s="58">
        <f t="shared" si="3"/>
        <v>44325999</v>
      </c>
      <c r="G41" s="58">
        <f t="shared" si="3"/>
        <v>75531380</v>
      </c>
      <c r="H41" s="58">
        <f t="shared" si="3"/>
        <v>-10644964</v>
      </c>
      <c r="I41" s="58">
        <f t="shared" si="3"/>
        <v>-7895323</v>
      </c>
      <c r="J41" s="58">
        <f t="shared" si="3"/>
        <v>56991093</v>
      </c>
      <c r="K41" s="58">
        <f t="shared" si="3"/>
        <v>-18506222</v>
      </c>
      <c r="L41" s="58">
        <f t="shared" si="3"/>
        <v>-11217855</v>
      </c>
      <c r="M41" s="58">
        <f t="shared" si="3"/>
        <v>18156328</v>
      </c>
      <c r="N41" s="58">
        <f t="shared" si="3"/>
        <v>-11567749</v>
      </c>
      <c r="O41" s="58">
        <f t="shared" si="3"/>
        <v>-1651146</v>
      </c>
      <c r="P41" s="58">
        <f t="shared" si="3"/>
        <v>-6121654</v>
      </c>
      <c r="Q41" s="58">
        <f t="shared" si="3"/>
        <v>24668483</v>
      </c>
      <c r="R41" s="58">
        <f t="shared" si="3"/>
        <v>16895683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62319027</v>
      </c>
      <c r="X41" s="58">
        <f t="shared" si="3"/>
        <v>33247539</v>
      </c>
      <c r="Y41" s="58">
        <f t="shared" si="3"/>
        <v>29071488</v>
      </c>
      <c r="Z41" s="59">
        <f>+IF(X41&lt;&gt;0,+(Y41/X41)*100,0)</f>
        <v>87.43951845578705</v>
      </c>
      <c r="AA41" s="56">
        <f>SUM(AA37:AA40)</f>
        <v>44325999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-26323903</v>
      </c>
      <c r="D43" s="64">
        <f>+D41-D42</f>
        <v>0</v>
      </c>
      <c r="E43" s="65">
        <f t="shared" si="4"/>
        <v>44178207</v>
      </c>
      <c r="F43" s="66">
        <f t="shared" si="4"/>
        <v>44325999</v>
      </c>
      <c r="G43" s="66">
        <f t="shared" si="4"/>
        <v>75531380</v>
      </c>
      <c r="H43" s="66">
        <f t="shared" si="4"/>
        <v>-10644964</v>
      </c>
      <c r="I43" s="66">
        <f t="shared" si="4"/>
        <v>-7895323</v>
      </c>
      <c r="J43" s="66">
        <f t="shared" si="4"/>
        <v>56991093</v>
      </c>
      <c r="K43" s="66">
        <f t="shared" si="4"/>
        <v>-18506222</v>
      </c>
      <c r="L43" s="66">
        <f t="shared" si="4"/>
        <v>-11217855</v>
      </c>
      <c r="M43" s="66">
        <f t="shared" si="4"/>
        <v>18156328</v>
      </c>
      <c r="N43" s="66">
        <f t="shared" si="4"/>
        <v>-11567749</v>
      </c>
      <c r="O43" s="66">
        <f t="shared" si="4"/>
        <v>-1651146</v>
      </c>
      <c r="P43" s="66">
        <f t="shared" si="4"/>
        <v>-6121654</v>
      </c>
      <c r="Q43" s="66">
        <f t="shared" si="4"/>
        <v>24668483</v>
      </c>
      <c r="R43" s="66">
        <f t="shared" si="4"/>
        <v>16895683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62319027</v>
      </c>
      <c r="X43" s="66">
        <f t="shared" si="4"/>
        <v>33247539</v>
      </c>
      <c r="Y43" s="66">
        <f t="shared" si="4"/>
        <v>29071488</v>
      </c>
      <c r="Z43" s="67">
        <f>+IF(X43&lt;&gt;0,+(Y43/X43)*100,0)</f>
        <v>87.43951845578705</v>
      </c>
      <c r="AA43" s="64">
        <f>+AA41-AA42</f>
        <v>44325999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-26323903</v>
      </c>
      <c r="D45" s="56">
        <f>SUM(D43:D44)</f>
        <v>0</v>
      </c>
      <c r="E45" s="57">
        <f t="shared" si="5"/>
        <v>44178207</v>
      </c>
      <c r="F45" s="58">
        <f t="shared" si="5"/>
        <v>44325999</v>
      </c>
      <c r="G45" s="58">
        <f t="shared" si="5"/>
        <v>75531380</v>
      </c>
      <c r="H45" s="58">
        <f t="shared" si="5"/>
        <v>-10644964</v>
      </c>
      <c r="I45" s="58">
        <f t="shared" si="5"/>
        <v>-7895323</v>
      </c>
      <c r="J45" s="58">
        <f t="shared" si="5"/>
        <v>56991093</v>
      </c>
      <c r="K45" s="58">
        <f t="shared" si="5"/>
        <v>-18506222</v>
      </c>
      <c r="L45" s="58">
        <f t="shared" si="5"/>
        <v>-11217855</v>
      </c>
      <c r="M45" s="58">
        <f t="shared" si="5"/>
        <v>18156328</v>
      </c>
      <c r="N45" s="58">
        <f t="shared" si="5"/>
        <v>-11567749</v>
      </c>
      <c r="O45" s="58">
        <f t="shared" si="5"/>
        <v>-1651146</v>
      </c>
      <c r="P45" s="58">
        <f t="shared" si="5"/>
        <v>-6121654</v>
      </c>
      <c r="Q45" s="58">
        <f t="shared" si="5"/>
        <v>24668483</v>
      </c>
      <c r="R45" s="58">
        <f t="shared" si="5"/>
        <v>16895683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62319027</v>
      </c>
      <c r="X45" s="58">
        <f t="shared" si="5"/>
        <v>33247539</v>
      </c>
      <c r="Y45" s="58">
        <f t="shared" si="5"/>
        <v>29071488</v>
      </c>
      <c r="Z45" s="59">
        <f>+IF(X45&lt;&gt;0,+(Y45/X45)*100,0)</f>
        <v>87.43951845578705</v>
      </c>
      <c r="AA45" s="56">
        <f>SUM(AA43:AA44)</f>
        <v>44325999</v>
      </c>
    </row>
    <row r="46" spans="1:27" ht="13.5">
      <c r="A46" s="50" t="s">
        <v>68</v>
      </c>
      <c r="B46" s="29"/>
      <c r="C46" s="51">
        <v>-26506703</v>
      </c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-52830606</v>
      </c>
      <c r="D47" s="71">
        <f>SUM(D45:D46)</f>
        <v>0</v>
      </c>
      <c r="E47" s="72">
        <f t="shared" si="6"/>
        <v>44178207</v>
      </c>
      <c r="F47" s="73">
        <f t="shared" si="6"/>
        <v>44325999</v>
      </c>
      <c r="G47" s="73">
        <f t="shared" si="6"/>
        <v>75531380</v>
      </c>
      <c r="H47" s="74">
        <f t="shared" si="6"/>
        <v>-10644964</v>
      </c>
      <c r="I47" s="74">
        <f t="shared" si="6"/>
        <v>-7895323</v>
      </c>
      <c r="J47" s="74">
        <f t="shared" si="6"/>
        <v>56991093</v>
      </c>
      <c r="K47" s="74">
        <f t="shared" si="6"/>
        <v>-18506222</v>
      </c>
      <c r="L47" s="74">
        <f t="shared" si="6"/>
        <v>-11217855</v>
      </c>
      <c r="M47" s="73">
        <f t="shared" si="6"/>
        <v>18156328</v>
      </c>
      <c r="N47" s="73">
        <f t="shared" si="6"/>
        <v>-11567749</v>
      </c>
      <c r="O47" s="74">
        <f t="shared" si="6"/>
        <v>-1651146</v>
      </c>
      <c r="P47" s="74">
        <f t="shared" si="6"/>
        <v>-6121654</v>
      </c>
      <c r="Q47" s="74">
        <f t="shared" si="6"/>
        <v>24668483</v>
      </c>
      <c r="R47" s="74">
        <f t="shared" si="6"/>
        <v>16895683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62319027</v>
      </c>
      <c r="X47" s="74">
        <f t="shared" si="6"/>
        <v>33247539</v>
      </c>
      <c r="Y47" s="74">
        <f t="shared" si="6"/>
        <v>29071488</v>
      </c>
      <c r="Z47" s="75">
        <f>+IF(X47&lt;&gt;0,+(Y47/X47)*100,0)</f>
        <v>87.43951845578705</v>
      </c>
      <c r="AA47" s="76">
        <f>SUM(AA45:AA46)</f>
        <v>44325999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3.5">
      <c r="A12" s="25" t="s">
        <v>37</v>
      </c>
      <c r="B12" s="29"/>
      <c r="C12" s="6"/>
      <c r="D12" s="6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2"/>
      <c r="AA12" s="6"/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/>
      <c r="D18" s="6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2"/>
      <c r="AA18" s="6"/>
    </row>
    <row r="19" spans="1:27" ht="13.5">
      <c r="A19" s="23" t="s">
        <v>44</v>
      </c>
      <c r="B19" s="29"/>
      <c r="C19" s="6"/>
      <c r="D19" s="6"/>
      <c r="E19" s="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  <c r="AA19" s="28"/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0</v>
      </c>
      <c r="F21" s="35">
        <f t="shared" si="0"/>
        <v>0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0</v>
      </c>
      <c r="X21" s="35">
        <f t="shared" si="0"/>
        <v>0</v>
      </c>
      <c r="Y21" s="35">
        <f t="shared" si="0"/>
        <v>0</v>
      </c>
      <c r="Z21" s="36">
        <f>+IF(X21&lt;&gt;0,+(Y21/X21)*100,0)</f>
        <v>0</v>
      </c>
      <c r="AA21" s="33">
        <f>SUM(AA5:AA20)</f>
        <v>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"/>
      <c r="AA24" s="6"/>
    </row>
    <row r="25" spans="1:27" ht="13.5">
      <c r="A25" s="25" t="s">
        <v>49</v>
      </c>
      <c r="B25" s="24"/>
      <c r="C25" s="6"/>
      <c r="D25" s="6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2"/>
      <c r="AA25" s="6"/>
    </row>
    <row r="26" spans="1:27" ht="13.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3.5">
      <c r="A27" s="25" t="s">
        <v>51</v>
      </c>
      <c r="B27" s="24"/>
      <c r="C27" s="6"/>
      <c r="D27" s="6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2"/>
      <c r="AA27" s="6"/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"/>
      <c r="AA30" s="6"/>
    </row>
    <row r="31" spans="1:27" ht="13.5">
      <c r="A31" s="25" t="s">
        <v>55</v>
      </c>
      <c r="B31" s="24"/>
      <c r="C31" s="6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2"/>
      <c r="AA31" s="6"/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2"/>
      <c r="AA33" s="6"/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0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0</v>
      </c>
      <c r="X35" s="35">
        <f t="shared" si="1"/>
        <v>0</v>
      </c>
      <c r="Y35" s="35">
        <f t="shared" si="1"/>
        <v>0</v>
      </c>
      <c r="Z35" s="36">
        <f>+IF(X35&lt;&gt;0,+(Y35/X35)*100,0)</f>
        <v>0</v>
      </c>
      <c r="AA35" s="33">
        <f>SUM(AA24:AA34)</f>
        <v>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0</v>
      </c>
      <c r="F37" s="48">
        <f t="shared" si="2"/>
        <v>0</v>
      </c>
      <c r="G37" s="48">
        <f t="shared" si="2"/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0</v>
      </c>
      <c r="X37" s="48">
        <f>IF(F21=F35,0,X21-X35)</f>
        <v>0</v>
      </c>
      <c r="Y37" s="48">
        <f t="shared" si="2"/>
        <v>0</v>
      </c>
      <c r="Z37" s="49">
        <f>+IF(X37&lt;&gt;0,+(Y37/X37)*100,0)</f>
        <v>0</v>
      </c>
      <c r="AA37" s="46">
        <f>+AA21-AA35</f>
        <v>0</v>
      </c>
    </row>
    <row r="38" spans="1:27" ht="22.5" customHeight="1">
      <c r="A38" s="50" t="s">
        <v>60</v>
      </c>
      <c r="B38" s="29"/>
      <c r="C38" s="6"/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0</v>
      </c>
      <c r="F41" s="58">
        <f t="shared" si="3"/>
        <v>0</v>
      </c>
      <c r="G41" s="58">
        <f t="shared" si="3"/>
        <v>0</v>
      </c>
      <c r="H41" s="58">
        <f t="shared" si="3"/>
        <v>0</v>
      </c>
      <c r="I41" s="58">
        <f t="shared" si="3"/>
        <v>0</v>
      </c>
      <c r="J41" s="58">
        <f t="shared" si="3"/>
        <v>0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0</v>
      </c>
      <c r="X41" s="58">
        <f t="shared" si="3"/>
        <v>0</v>
      </c>
      <c r="Y41" s="58">
        <f t="shared" si="3"/>
        <v>0</v>
      </c>
      <c r="Z41" s="59">
        <f>+IF(X41&lt;&gt;0,+(Y41/X41)*100,0)</f>
        <v>0</v>
      </c>
      <c r="AA41" s="56">
        <f>SUM(AA37:AA40)</f>
        <v>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0</v>
      </c>
      <c r="F43" s="66">
        <f t="shared" si="4"/>
        <v>0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0</v>
      </c>
      <c r="X43" s="66">
        <f t="shared" si="4"/>
        <v>0</v>
      </c>
      <c r="Y43" s="66">
        <f t="shared" si="4"/>
        <v>0</v>
      </c>
      <c r="Z43" s="67">
        <f>+IF(X43&lt;&gt;0,+(Y43/X43)*100,0)</f>
        <v>0</v>
      </c>
      <c r="AA43" s="64">
        <f>+AA41-AA42</f>
        <v>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0</v>
      </c>
      <c r="F45" s="58">
        <f t="shared" si="5"/>
        <v>0</v>
      </c>
      <c r="G45" s="58">
        <f t="shared" si="5"/>
        <v>0</v>
      </c>
      <c r="H45" s="58">
        <f t="shared" si="5"/>
        <v>0</v>
      </c>
      <c r="I45" s="58">
        <f t="shared" si="5"/>
        <v>0</v>
      </c>
      <c r="J45" s="58">
        <f t="shared" si="5"/>
        <v>0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0</v>
      </c>
      <c r="X45" s="58">
        <f t="shared" si="5"/>
        <v>0</v>
      </c>
      <c r="Y45" s="58">
        <f t="shared" si="5"/>
        <v>0</v>
      </c>
      <c r="Z45" s="59">
        <f>+IF(X45&lt;&gt;0,+(Y45/X45)*100,0)</f>
        <v>0</v>
      </c>
      <c r="AA45" s="56">
        <f>SUM(AA43:AA44)</f>
        <v>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0</v>
      </c>
      <c r="F47" s="73">
        <f t="shared" si="6"/>
        <v>0</v>
      </c>
      <c r="G47" s="73">
        <f t="shared" si="6"/>
        <v>0</v>
      </c>
      <c r="H47" s="74">
        <f t="shared" si="6"/>
        <v>0</v>
      </c>
      <c r="I47" s="74">
        <f t="shared" si="6"/>
        <v>0</v>
      </c>
      <c r="J47" s="74">
        <f t="shared" si="6"/>
        <v>0</v>
      </c>
      <c r="K47" s="74">
        <f t="shared" si="6"/>
        <v>0</v>
      </c>
      <c r="L47" s="74">
        <f t="shared" si="6"/>
        <v>0</v>
      </c>
      <c r="M47" s="73">
        <f t="shared" si="6"/>
        <v>0</v>
      </c>
      <c r="N47" s="73">
        <f t="shared" si="6"/>
        <v>0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0</v>
      </c>
      <c r="X47" s="74">
        <f t="shared" si="6"/>
        <v>0</v>
      </c>
      <c r="Y47" s="74">
        <f t="shared" si="6"/>
        <v>0</v>
      </c>
      <c r="Z47" s="75">
        <f>+IF(X47&lt;&gt;0,+(Y47/X47)*100,0)</f>
        <v>0</v>
      </c>
      <c r="AA47" s="76">
        <f>SUM(AA45:AA46)</f>
        <v>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70969129</v>
      </c>
      <c r="D5" s="6"/>
      <c r="E5" s="7">
        <v>78789499</v>
      </c>
      <c r="F5" s="8">
        <v>78789499</v>
      </c>
      <c r="G5" s="8">
        <v>7574699</v>
      </c>
      <c r="H5" s="8">
        <v>6195917</v>
      </c>
      <c r="I5" s="8">
        <v>9416623</v>
      </c>
      <c r="J5" s="8">
        <v>23187239</v>
      </c>
      <c r="K5" s="8">
        <v>8161652</v>
      </c>
      <c r="L5" s="8">
        <v>7788661</v>
      </c>
      <c r="M5" s="8">
        <v>8084549</v>
      </c>
      <c r="N5" s="8">
        <v>24034862</v>
      </c>
      <c r="O5" s="8">
        <v>8135608</v>
      </c>
      <c r="P5" s="8">
        <v>8117121</v>
      </c>
      <c r="Q5" s="8">
        <v>6752369</v>
      </c>
      <c r="R5" s="8">
        <v>23005098</v>
      </c>
      <c r="S5" s="8"/>
      <c r="T5" s="8"/>
      <c r="U5" s="8"/>
      <c r="V5" s="8"/>
      <c r="W5" s="8">
        <v>70227199</v>
      </c>
      <c r="X5" s="8">
        <v>90607928</v>
      </c>
      <c r="Y5" s="8">
        <v>-20380729</v>
      </c>
      <c r="Z5" s="2">
        <v>-22.49</v>
      </c>
      <c r="AA5" s="6">
        <v>78789499</v>
      </c>
    </row>
    <row r="6" spans="1:27" ht="13.5">
      <c r="A6" s="23" t="s">
        <v>32</v>
      </c>
      <c r="B6" s="24"/>
      <c r="C6" s="6">
        <v>170332328</v>
      </c>
      <c r="D6" s="6"/>
      <c r="E6" s="7">
        <v>144355500</v>
      </c>
      <c r="F6" s="8">
        <v>151052800</v>
      </c>
      <c r="G6" s="8">
        <v>11757401</v>
      </c>
      <c r="H6" s="8">
        <v>17526050</v>
      </c>
      <c r="I6" s="8">
        <v>15936389</v>
      </c>
      <c r="J6" s="8">
        <v>45219840</v>
      </c>
      <c r="K6" s="8">
        <v>16787632</v>
      </c>
      <c r="L6" s="8">
        <v>16343114</v>
      </c>
      <c r="M6" s="8">
        <v>15752851</v>
      </c>
      <c r="N6" s="8">
        <v>48883597</v>
      </c>
      <c r="O6" s="8">
        <v>16756366</v>
      </c>
      <c r="P6" s="8">
        <v>14697932</v>
      </c>
      <c r="Q6" s="8">
        <v>15865821</v>
      </c>
      <c r="R6" s="8">
        <v>47320119</v>
      </c>
      <c r="S6" s="8"/>
      <c r="T6" s="8"/>
      <c r="U6" s="8"/>
      <c r="V6" s="8"/>
      <c r="W6" s="8">
        <v>141423556</v>
      </c>
      <c r="X6" s="8">
        <v>167683135</v>
      </c>
      <c r="Y6" s="8">
        <v>-26259579</v>
      </c>
      <c r="Z6" s="2">
        <v>-15.66</v>
      </c>
      <c r="AA6" s="6">
        <v>151052800</v>
      </c>
    </row>
    <row r="7" spans="1:27" ht="13.5">
      <c r="A7" s="25" t="s">
        <v>33</v>
      </c>
      <c r="B7" s="24"/>
      <c r="C7" s="6">
        <v>32935985</v>
      </c>
      <c r="D7" s="6"/>
      <c r="E7" s="7">
        <v>37020000</v>
      </c>
      <c r="F7" s="8">
        <v>39020000</v>
      </c>
      <c r="G7" s="8">
        <v>3188278</v>
      </c>
      <c r="H7" s="8">
        <v>3013318</v>
      </c>
      <c r="I7" s="8">
        <v>2977369</v>
      </c>
      <c r="J7" s="8">
        <v>9178965</v>
      </c>
      <c r="K7" s="8">
        <v>3632481</v>
      </c>
      <c r="L7" s="8">
        <v>2819066</v>
      </c>
      <c r="M7" s="8">
        <v>3102395</v>
      </c>
      <c r="N7" s="8">
        <v>9553942</v>
      </c>
      <c r="O7" s="8">
        <v>3033465</v>
      </c>
      <c r="P7" s="8">
        <v>2681800</v>
      </c>
      <c r="Q7" s="8">
        <v>2493003</v>
      </c>
      <c r="R7" s="8">
        <v>8208268</v>
      </c>
      <c r="S7" s="8"/>
      <c r="T7" s="8"/>
      <c r="U7" s="8"/>
      <c r="V7" s="8"/>
      <c r="W7" s="8">
        <v>26941175</v>
      </c>
      <c r="X7" s="8">
        <v>43073015</v>
      </c>
      <c r="Y7" s="8">
        <v>-16131840</v>
      </c>
      <c r="Z7" s="2">
        <v>-37.45</v>
      </c>
      <c r="AA7" s="6">
        <v>39020000</v>
      </c>
    </row>
    <row r="8" spans="1:27" ht="13.5">
      <c r="A8" s="25" t="s">
        <v>34</v>
      </c>
      <c r="B8" s="24"/>
      <c r="C8" s="6">
        <v>27040742</v>
      </c>
      <c r="D8" s="6"/>
      <c r="E8" s="7">
        <v>28550900</v>
      </c>
      <c r="F8" s="8">
        <v>28580900</v>
      </c>
      <c r="G8" s="8">
        <v>2488136</v>
      </c>
      <c r="H8" s="8">
        <v>2187077</v>
      </c>
      <c r="I8" s="8">
        <v>2415261</v>
      </c>
      <c r="J8" s="8">
        <v>7090474</v>
      </c>
      <c r="K8" s="8">
        <v>2481180</v>
      </c>
      <c r="L8" s="8">
        <v>2425671</v>
      </c>
      <c r="M8" s="8">
        <v>2442155</v>
      </c>
      <c r="N8" s="8">
        <v>7349006</v>
      </c>
      <c r="O8" s="8">
        <v>2434118</v>
      </c>
      <c r="P8" s="8">
        <v>2424181</v>
      </c>
      <c r="Q8" s="8">
        <v>2509238</v>
      </c>
      <c r="R8" s="8">
        <v>7367537</v>
      </c>
      <c r="S8" s="8"/>
      <c r="T8" s="8"/>
      <c r="U8" s="8"/>
      <c r="V8" s="8"/>
      <c r="W8" s="8">
        <v>21807017</v>
      </c>
      <c r="X8" s="8">
        <v>32841040</v>
      </c>
      <c r="Y8" s="8">
        <v>-11034023</v>
      </c>
      <c r="Z8" s="2">
        <v>-33.6</v>
      </c>
      <c r="AA8" s="6">
        <v>28580900</v>
      </c>
    </row>
    <row r="9" spans="1:27" ht="13.5">
      <c r="A9" s="25" t="s">
        <v>35</v>
      </c>
      <c r="B9" s="24"/>
      <c r="C9" s="6">
        <v>18855194</v>
      </c>
      <c r="D9" s="6"/>
      <c r="E9" s="7">
        <v>19920300</v>
      </c>
      <c r="F9" s="8">
        <v>19920300</v>
      </c>
      <c r="G9" s="8">
        <v>1871664</v>
      </c>
      <c r="H9" s="8">
        <v>1715358</v>
      </c>
      <c r="I9" s="8">
        <v>1595876</v>
      </c>
      <c r="J9" s="8">
        <v>5182898</v>
      </c>
      <c r="K9" s="8">
        <v>1590683</v>
      </c>
      <c r="L9" s="8">
        <v>1568142</v>
      </c>
      <c r="M9" s="8">
        <v>1492297</v>
      </c>
      <c r="N9" s="8">
        <v>4651122</v>
      </c>
      <c r="O9" s="8">
        <v>1522439</v>
      </c>
      <c r="P9" s="8">
        <v>1000054</v>
      </c>
      <c r="Q9" s="8">
        <v>964357</v>
      </c>
      <c r="R9" s="8">
        <v>3486850</v>
      </c>
      <c r="S9" s="8"/>
      <c r="T9" s="8"/>
      <c r="U9" s="8"/>
      <c r="V9" s="8"/>
      <c r="W9" s="8">
        <v>13320870</v>
      </c>
      <c r="X9" s="8">
        <v>22908345</v>
      </c>
      <c r="Y9" s="8">
        <v>-9587475</v>
      </c>
      <c r="Z9" s="2">
        <v>-41.85</v>
      </c>
      <c r="AA9" s="6">
        <v>19920300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1636395</v>
      </c>
      <c r="D11" s="6"/>
      <c r="E11" s="7">
        <v>1425000</v>
      </c>
      <c r="F11" s="8">
        <v>1425000</v>
      </c>
      <c r="G11" s="8">
        <v>76718</v>
      </c>
      <c r="H11" s="8">
        <v>70662</v>
      </c>
      <c r="I11" s="8">
        <v>162284</v>
      </c>
      <c r="J11" s="8">
        <v>309664</v>
      </c>
      <c r="K11" s="8">
        <v>63044</v>
      </c>
      <c r="L11" s="8">
        <v>160096</v>
      </c>
      <c r="M11" s="8">
        <v>60562</v>
      </c>
      <c r="N11" s="8">
        <v>283702</v>
      </c>
      <c r="O11" s="8">
        <v>61431</v>
      </c>
      <c r="P11" s="8">
        <v>156893</v>
      </c>
      <c r="Q11" s="8">
        <v>60700</v>
      </c>
      <c r="R11" s="8">
        <v>279024</v>
      </c>
      <c r="S11" s="8"/>
      <c r="T11" s="8"/>
      <c r="U11" s="8"/>
      <c r="V11" s="8"/>
      <c r="W11" s="8">
        <v>872390</v>
      </c>
      <c r="X11" s="8">
        <v>1638750</v>
      </c>
      <c r="Y11" s="8">
        <v>-766360</v>
      </c>
      <c r="Z11" s="2">
        <v>-46.76</v>
      </c>
      <c r="AA11" s="6">
        <v>1425000</v>
      </c>
    </row>
    <row r="12" spans="1:27" ht="13.5">
      <c r="A12" s="25" t="s">
        <v>37</v>
      </c>
      <c r="B12" s="29"/>
      <c r="C12" s="6">
        <v>365096</v>
      </c>
      <c r="D12" s="6"/>
      <c r="E12" s="7">
        <v>1000000</v>
      </c>
      <c r="F12" s="8">
        <v>1700000</v>
      </c>
      <c r="G12" s="8">
        <v>30922</v>
      </c>
      <c r="H12" s="8">
        <v>48825</v>
      </c>
      <c r="I12" s="8">
        <v>25711</v>
      </c>
      <c r="J12" s="8">
        <v>105458</v>
      </c>
      <c r="K12" s="8">
        <v>608021</v>
      </c>
      <c r="L12" s="8">
        <v>38020</v>
      </c>
      <c r="M12" s="8">
        <v>153516</v>
      </c>
      <c r="N12" s="8">
        <v>799557</v>
      </c>
      <c r="O12" s="8">
        <v>203872</v>
      </c>
      <c r="P12" s="8">
        <v>203409</v>
      </c>
      <c r="Q12" s="8">
        <v>147896</v>
      </c>
      <c r="R12" s="8">
        <v>555177</v>
      </c>
      <c r="S12" s="8"/>
      <c r="T12" s="8"/>
      <c r="U12" s="8"/>
      <c r="V12" s="8"/>
      <c r="W12" s="8">
        <v>1460192</v>
      </c>
      <c r="X12" s="8">
        <v>1324995</v>
      </c>
      <c r="Y12" s="8">
        <v>135197</v>
      </c>
      <c r="Z12" s="2">
        <v>10.2</v>
      </c>
      <c r="AA12" s="6">
        <v>1700000</v>
      </c>
    </row>
    <row r="13" spans="1:27" ht="13.5">
      <c r="A13" s="23" t="s">
        <v>38</v>
      </c>
      <c r="B13" s="29"/>
      <c r="C13" s="6">
        <v>15287631</v>
      </c>
      <c r="D13" s="6"/>
      <c r="E13" s="7"/>
      <c r="F13" s="8"/>
      <c r="G13" s="8">
        <v>905176</v>
      </c>
      <c r="H13" s="8">
        <v>930058</v>
      </c>
      <c r="I13" s="8">
        <v>954761</v>
      </c>
      <c r="J13" s="8">
        <v>2789995</v>
      </c>
      <c r="K13" s="8">
        <v>989890</v>
      </c>
      <c r="L13" s="8">
        <v>934801</v>
      </c>
      <c r="M13" s="8">
        <v>926351</v>
      </c>
      <c r="N13" s="8">
        <v>2851042</v>
      </c>
      <c r="O13" s="8">
        <v>1276333</v>
      </c>
      <c r="P13" s="8">
        <v>930823</v>
      </c>
      <c r="Q13" s="8">
        <v>704140</v>
      </c>
      <c r="R13" s="8">
        <v>2911296</v>
      </c>
      <c r="S13" s="8"/>
      <c r="T13" s="8"/>
      <c r="U13" s="8"/>
      <c r="V13" s="8"/>
      <c r="W13" s="8">
        <v>8552333</v>
      </c>
      <c r="X13" s="8"/>
      <c r="Y13" s="8">
        <v>8552333</v>
      </c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21579021</v>
      </c>
      <c r="D15" s="6"/>
      <c r="E15" s="7">
        <v>22473128</v>
      </c>
      <c r="F15" s="8">
        <v>23099023</v>
      </c>
      <c r="G15" s="8">
        <v>514861</v>
      </c>
      <c r="H15" s="8">
        <v>475677</v>
      </c>
      <c r="I15" s="8">
        <v>666515</v>
      </c>
      <c r="J15" s="8">
        <v>1657053</v>
      </c>
      <c r="K15" s="8">
        <v>526085</v>
      </c>
      <c r="L15" s="8">
        <v>554002</v>
      </c>
      <c r="M15" s="8">
        <v>547513</v>
      </c>
      <c r="N15" s="8">
        <v>1627600</v>
      </c>
      <c r="O15" s="8">
        <v>456891</v>
      </c>
      <c r="P15" s="8">
        <v>495800</v>
      </c>
      <c r="Q15" s="8">
        <v>382382</v>
      </c>
      <c r="R15" s="8">
        <v>1335073</v>
      </c>
      <c r="S15" s="8"/>
      <c r="T15" s="8"/>
      <c r="U15" s="8"/>
      <c r="V15" s="8"/>
      <c r="W15" s="8">
        <v>4619726</v>
      </c>
      <c r="X15" s="8">
        <v>26094459</v>
      </c>
      <c r="Y15" s="8">
        <v>-21474733</v>
      </c>
      <c r="Z15" s="2">
        <v>-82.3</v>
      </c>
      <c r="AA15" s="6">
        <v>23099023</v>
      </c>
    </row>
    <row r="16" spans="1:27" ht="13.5">
      <c r="A16" s="23" t="s">
        <v>41</v>
      </c>
      <c r="B16" s="29"/>
      <c r="C16" s="6">
        <v>4492555</v>
      </c>
      <c r="D16" s="6"/>
      <c r="E16" s="7">
        <v>4903000</v>
      </c>
      <c r="F16" s="8">
        <v>4903000</v>
      </c>
      <c r="G16" s="8">
        <v>429122</v>
      </c>
      <c r="H16" s="8">
        <v>439204</v>
      </c>
      <c r="I16" s="8">
        <v>342672</v>
      </c>
      <c r="J16" s="8">
        <v>1210998</v>
      </c>
      <c r="K16" s="8">
        <v>439500</v>
      </c>
      <c r="L16" s="8">
        <v>360990</v>
      </c>
      <c r="M16" s="8">
        <v>209701</v>
      </c>
      <c r="N16" s="8">
        <v>1010191</v>
      </c>
      <c r="O16" s="8">
        <v>450642</v>
      </c>
      <c r="P16" s="8">
        <v>342377</v>
      </c>
      <c r="Q16" s="8">
        <v>298628</v>
      </c>
      <c r="R16" s="8">
        <v>1091647</v>
      </c>
      <c r="S16" s="8"/>
      <c r="T16" s="8"/>
      <c r="U16" s="8"/>
      <c r="V16" s="8"/>
      <c r="W16" s="8">
        <v>3312836</v>
      </c>
      <c r="X16" s="8">
        <v>5638445</v>
      </c>
      <c r="Y16" s="8">
        <v>-2325609</v>
      </c>
      <c r="Z16" s="2">
        <v>-41.25</v>
      </c>
      <c r="AA16" s="6">
        <v>4903000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137786631</v>
      </c>
      <c r="D18" s="6"/>
      <c r="E18" s="7">
        <v>179812750</v>
      </c>
      <c r="F18" s="8">
        <v>190724280</v>
      </c>
      <c r="G18" s="8">
        <v>61784000</v>
      </c>
      <c r="H18" s="8"/>
      <c r="I18" s="8"/>
      <c r="J18" s="8">
        <v>61784000</v>
      </c>
      <c r="K18" s="8"/>
      <c r="L18" s="8"/>
      <c r="M18" s="8">
        <v>49427000</v>
      </c>
      <c r="N18" s="8">
        <v>49427000</v>
      </c>
      <c r="O18" s="8"/>
      <c r="P18" s="8">
        <v>17360833</v>
      </c>
      <c r="Q18" s="8">
        <v>33593599</v>
      </c>
      <c r="R18" s="8">
        <v>50954432</v>
      </c>
      <c r="S18" s="8"/>
      <c r="T18" s="8"/>
      <c r="U18" s="8"/>
      <c r="V18" s="8"/>
      <c r="W18" s="8">
        <v>162165432</v>
      </c>
      <c r="X18" s="8">
        <v>253876543</v>
      </c>
      <c r="Y18" s="8">
        <v>-91711111</v>
      </c>
      <c r="Z18" s="2">
        <v>-36.12</v>
      </c>
      <c r="AA18" s="6">
        <v>190724280</v>
      </c>
    </row>
    <row r="19" spans="1:27" ht="13.5">
      <c r="A19" s="23" t="s">
        <v>44</v>
      </c>
      <c r="B19" s="29"/>
      <c r="C19" s="6">
        <v>1253105</v>
      </c>
      <c r="D19" s="6"/>
      <c r="E19" s="7">
        <v>1205800</v>
      </c>
      <c r="F19" s="26">
        <v>1401800</v>
      </c>
      <c r="G19" s="26">
        <v>-87873</v>
      </c>
      <c r="H19" s="26">
        <v>145837</v>
      </c>
      <c r="I19" s="26">
        <v>-71968</v>
      </c>
      <c r="J19" s="26">
        <v>-14004</v>
      </c>
      <c r="K19" s="26">
        <v>55699</v>
      </c>
      <c r="L19" s="26">
        <v>54254</v>
      </c>
      <c r="M19" s="26">
        <v>50587</v>
      </c>
      <c r="N19" s="26">
        <v>160540</v>
      </c>
      <c r="O19" s="26">
        <v>52801</v>
      </c>
      <c r="P19" s="26">
        <v>195810</v>
      </c>
      <c r="Q19" s="26">
        <v>55599</v>
      </c>
      <c r="R19" s="26">
        <v>304210</v>
      </c>
      <c r="S19" s="26"/>
      <c r="T19" s="26"/>
      <c r="U19" s="26"/>
      <c r="V19" s="26"/>
      <c r="W19" s="26">
        <v>450746</v>
      </c>
      <c r="X19" s="26">
        <v>1435650</v>
      </c>
      <c r="Y19" s="26">
        <v>-984904</v>
      </c>
      <c r="Z19" s="27">
        <v>-68.6</v>
      </c>
      <c r="AA19" s="28">
        <v>1401800</v>
      </c>
    </row>
    <row r="20" spans="1:27" ht="13.5">
      <c r="A20" s="23" t="s">
        <v>45</v>
      </c>
      <c r="B20" s="29"/>
      <c r="C20" s="6">
        <v>-314799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502219013</v>
      </c>
      <c r="D21" s="33">
        <f t="shared" si="0"/>
        <v>0</v>
      </c>
      <c r="E21" s="34">
        <f t="shared" si="0"/>
        <v>519455877</v>
      </c>
      <c r="F21" s="35">
        <f t="shared" si="0"/>
        <v>540616602</v>
      </c>
      <c r="G21" s="35">
        <f t="shared" si="0"/>
        <v>90533104</v>
      </c>
      <c r="H21" s="35">
        <f t="shared" si="0"/>
        <v>32747983</v>
      </c>
      <c r="I21" s="35">
        <f t="shared" si="0"/>
        <v>34421493</v>
      </c>
      <c r="J21" s="35">
        <f t="shared" si="0"/>
        <v>157702580</v>
      </c>
      <c r="K21" s="35">
        <f t="shared" si="0"/>
        <v>35335867</v>
      </c>
      <c r="L21" s="35">
        <f t="shared" si="0"/>
        <v>33046817</v>
      </c>
      <c r="M21" s="35">
        <f t="shared" si="0"/>
        <v>82249477</v>
      </c>
      <c r="N21" s="35">
        <f t="shared" si="0"/>
        <v>150632161</v>
      </c>
      <c r="O21" s="35">
        <f t="shared" si="0"/>
        <v>34383966</v>
      </c>
      <c r="P21" s="35">
        <f t="shared" si="0"/>
        <v>48607033</v>
      </c>
      <c r="Q21" s="35">
        <f t="shared" si="0"/>
        <v>63827732</v>
      </c>
      <c r="R21" s="35">
        <f t="shared" si="0"/>
        <v>146818731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455153472</v>
      </c>
      <c r="X21" s="35">
        <f t="shared" si="0"/>
        <v>647122305</v>
      </c>
      <c r="Y21" s="35">
        <f t="shared" si="0"/>
        <v>-191968833</v>
      </c>
      <c r="Z21" s="36">
        <f>+IF(X21&lt;&gt;0,+(Y21/X21)*100,0)</f>
        <v>-29.665000188797386</v>
      </c>
      <c r="AA21" s="33">
        <f>SUM(AA5:AA20)</f>
        <v>540616602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130942026</v>
      </c>
      <c r="D24" s="6"/>
      <c r="E24" s="7">
        <v>152728230</v>
      </c>
      <c r="F24" s="8">
        <v>155378706</v>
      </c>
      <c r="G24" s="8">
        <v>3199418</v>
      </c>
      <c r="H24" s="8">
        <v>17281133</v>
      </c>
      <c r="I24" s="8">
        <v>12048969</v>
      </c>
      <c r="J24" s="8">
        <v>32529520</v>
      </c>
      <c r="K24" s="8">
        <v>10939731</v>
      </c>
      <c r="L24" s="8">
        <v>12360317</v>
      </c>
      <c r="M24" s="8">
        <v>17701025</v>
      </c>
      <c r="N24" s="8">
        <v>41001073</v>
      </c>
      <c r="O24" s="8">
        <v>12177031</v>
      </c>
      <c r="P24" s="8">
        <v>11213418</v>
      </c>
      <c r="Q24" s="8">
        <v>17136834</v>
      </c>
      <c r="R24" s="8">
        <v>40527283</v>
      </c>
      <c r="S24" s="8"/>
      <c r="T24" s="8"/>
      <c r="U24" s="8"/>
      <c r="V24" s="8"/>
      <c r="W24" s="8">
        <v>114057876</v>
      </c>
      <c r="X24" s="8">
        <v>175788122</v>
      </c>
      <c r="Y24" s="8">
        <v>-61730246</v>
      </c>
      <c r="Z24" s="2">
        <v>-35.12</v>
      </c>
      <c r="AA24" s="6">
        <v>155378706</v>
      </c>
    </row>
    <row r="25" spans="1:27" ht="13.5">
      <c r="A25" s="25" t="s">
        <v>49</v>
      </c>
      <c r="B25" s="24"/>
      <c r="C25" s="6">
        <v>16028717</v>
      </c>
      <c r="D25" s="6"/>
      <c r="E25" s="7">
        <v>18300400</v>
      </c>
      <c r="F25" s="8">
        <v>18300400</v>
      </c>
      <c r="G25" s="8">
        <v>1291471</v>
      </c>
      <c r="H25" s="8"/>
      <c r="I25" s="8">
        <v>1419640</v>
      </c>
      <c r="J25" s="8">
        <v>2711111</v>
      </c>
      <c r="K25" s="8">
        <v>1347517</v>
      </c>
      <c r="L25" s="8">
        <v>1381344</v>
      </c>
      <c r="M25" s="8">
        <v>1350814</v>
      </c>
      <c r="N25" s="8">
        <v>4079675</v>
      </c>
      <c r="O25" s="8">
        <v>1445272</v>
      </c>
      <c r="P25" s="8">
        <v>1349846</v>
      </c>
      <c r="Q25" s="8">
        <v>1378631</v>
      </c>
      <c r="R25" s="8">
        <v>4173749</v>
      </c>
      <c r="S25" s="8"/>
      <c r="T25" s="8"/>
      <c r="U25" s="8"/>
      <c r="V25" s="8"/>
      <c r="W25" s="8">
        <v>10964535</v>
      </c>
      <c r="X25" s="8">
        <v>21045455</v>
      </c>
      <c r="Y25" s="8">
        <v>-10080920</v>
      </c>
      <c r="Z25" s="2">
        <v>-47.9</v>
      </c>
      <c r="AA25" s="6">
        <v>18300400</v>
      </c>
    </row>
    <row r="26" spans="1:27" ht="13.5">
      <c r="A26" s="25" t="s">
        <v>50</v>
      </c>
      <c r="B26" s="24"/>
      <c r="C26" s="6">
        <v>44770806</v>
      </c>
      <c r="D26" s="6"/>
      <c r="E26" s="7">
        <v>7881443</v>
      </c>
      <c r="F26" s="8">
        <v>7881443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9063661</v>
      </c>
      <c r="Y26" s="8">
        <v>-9063661</v>
      </c>
      <c r="Z26" s="2">
        <v>-100</v>
      </c>
      <c r="AA26" s="6">
        <v>7881443</v>
      </c>
    </row>
    <row r="27" spans="1:27" ht="13.5">
      <c r="A27" s="25" t="s">
        <v>51</v>
      </c>
      <c r="B27" s="24"/>
      <c r="C27" s="6">
        <v>72648320</v>
      </c>
      <c r="D27" s="6"/>
      <c r="E27" s="7">
        <v>70866077</v>
      </c>
      <c r="F27" s="8">
        <v>69753702</v>
      </c>
      <c r="G27" s="8"/>
      <c r="H27" s="8">
        <v>510</v>
      </c>
      <c r="I27" s="8"/>
      <c r="J27" s="8">
        <v>510</v>
      </c>
      <c r="K27" s="8">
        <v>12750</v>
      </c>
      <c r="L27" s="8"/>
      <c r="M27" s="8"/>
      <c r="N27" s="8">
        <v>12750</v>
      </c>
      <c r="O27" s="8"/>
      <c r="P27" s="8">
        <v>-13260</v>
      </c>
      <c r="Q27" s="8"/>
      <c r="R27" s="8">
        <v>-13260</v>
      </c>
      <c r="S27" s="8"/>
      <c r="T27" s="8"/>
      <c r="U27" s="8"/>
      <c r="V27" s="8"/>
      <c r="W27" s="8"/>
      <c r="X27" s="8">
        <v>79734370</v>
      </c>
      <c r="Y27" s="8">
        <v>-79734370</v>
      </c>
      <c r="Z27" s="2">
        <v>-100</v>
      </c>
      <c r="AA27" s="6">
        <v>69753702</v>
      </c>
    </row>
    <row r="28" spans="1:27" ht="13.5">
      <c r="A28" s="25" t="s">
        <v>52</v>
      </c>
      <c r="B28" s="24"/>
      <c r="C28" s="6">
        <v>513447</v>
      </c>
      <c r="D28" s="6"/>
      <c r="E28" s="7"/>
      <c r="F28" s="8"/>
      <c r="G28" s="8">
        <v>155124</v>
      </c>
      <c r="H28" s="8">
        <v>52031</v>
      </c>
      <c r="I28" s="8">
        <v>152758</v>
      </c>
      <c r="J28" s="8">
        <v>359913</v>
      </c>
      <c r="K28" s="8">
        <v>5469</v>
      </c>
      <c r="L28" s="8">
        <v>135902</v>
      </c>
      <c r="M28" s="8">
        <v>123098</v>
      </c>
      <c r="N28" s="8">
        <v>264469</v>
      </c>
      <c r="O28" s="8">
        <v>-14647</v>
      </c>
      <c r="P28" s="8">
        <v>299025</v>
      </c>
      <c r="Q28" s="8">
        <v>13983</v>
      </c>
      <c r="R28" s="8">
        <v>298361</v>
      </c>
      <c r="S28" s="8"/>
      <c r="T28" s="8"/>
      <c r="U28" s="8"/>
      <c r="V28" s="8"/>
      <c r="W28" s="8">
        <v>922743</v>
      </c>
      <c r="X28" s="8"/>
      <c r="Y28" s="8">
        <v>922743</v>
      </c>
      <c r="Z28" s="2"/>
      <c r="AA28" s="6"/>
    </row>
    <row r="29" spans="1:27" ht="13.5">
      <c r="A29" s="25" t="s">
        <v>53</v>
      </c>
      <c r="B29" s="24"/>
      <c r="C29" s="6">
        <v>165871402</v>
      </c>
      <c r="D29" s="6"/>
      <c r="E29" s="7">
        <v>172000000</v>
      </c>
      <c r="F29" s="8">
        <v>180000000</v>
      </c>
      <c r="G29" s="8">
        <v>17205270</v>
      </c>
      <c r="H29" s="8">
        <v>24539373</v>
      </c>
      <c r="I29" s="8">
        <v>22101088</v>
      </c>
      <c r="J29" s="8">
        <v>63845731</v>
      </c>
      <c r="K29" s="8">
        <v>12803787</v>
      </c>
      <c r="L29" s="8">
        <v>15432229</v>
      </c>
      <c r="M29" s="8">
        <v>34617615</v>
      </c>
      <c r="N29" s="8">
        <v>62853631</v>
      </c>
      <c r="O29" s="8">
        <v>-16813710</v>
      </c>
      <c r="P29" s="8">
        <v>25551879</v>
      </c>
      <c r="Q29" s="8">
        <v>13287945</v>
      </c>
      <c r="R29" s="8">
        <v>22026114</v>
      </c>
      <c r="S29" s="8"/>
      <c r="T29" s="8"/>
      <c r="U29" s="8"/>
      <c r="V29" s="8"/>
      <c r="W29" s="8">
        <v>148725476</v>
      </c>
      <c r="X29" s="8">
        <v>199807441</v>
      </c>
      <c r="Y29" s="8">
        <v>-51081965</v>
      </c>
      <c r="Z29" s="2">
        <v>-25.57</v>
      </c>
      <c r="AA29" s="6">
        <v>180000000</v>
      </c>
    </row>
    <row r="30" spans="1:27" ht="13.5">
      <c r="A30" s="25" t="s">
        <v>54</v>
      </c>
      <c r="B30" s="24"/>
      <c r="C30" s="6">
        <v>19907237</v>
      </c>
      <c r="D30" s="6"/>
      <c r="E30" s="7">
        <v>13621200</v>
      </c>
      <c r="F30" s="8">
        <v>14781200</v>
      </c>
      <c r="G30" s="8">
        <v>283194</v>
      </c>
      <c r="H30" s="8">
        <v>1251527</v>
      </c>
      <c r="I30" s="8">
        <v>222084</v>
      </c>
      <c r="J30" s="8">
        <v>1756805</v>
      </c>
      <c r="K30" s="8">
        <v>2943035</v>
      </c>
      <c r="L30" s="8">
        <v>588903</v>
      </c>
      <c r="M30" s="8">
        <v>458980</v>
      </c>
      <c r="N30" s="8">
        <v>3990918</v>
      </c>
      <c r="O30" s="8">
        <v>649781</v>
      </c>
      <c r="P30" s="8">
        <v>1088324</v>
      </c>
      <c r="Q30" s="8">
        <v>2565628</v>
      </c>
      <c r="R30" s="8">
        <v>4303733</v>
      </c>
      <c r="S30" s="8"/>
      <c r="T30" s="8"/>
      <c r="U30" s="8"/>
      <c r="V30" s="8"/>
      <c r="W30" s="8">
        <v>10051456</v>
      </c>
      <c r="X30" s="8">
        <v>15634324</v>
      </c>
      <c r="Y30" s="8">
        <v>-5582868</v>
      </c>
      <c r="Z30" s="2">
        <v>-35.71</v>
      </c>
      <c r="AA30" s="6">
        <v>14781200</v>
      </c>
    </row>
    <row r="31" spans="1:27" ht="13.5">
      <c r="A31" s="25" t="s">
        <v>55</v>
      </c>
      <c r="B31" s="24"/>
      <c r="C31" s="6">
        <v>79268522</v>
      </c>
      <c r="D31" s="6"/>
      <c r="E31" s="7">
        <v>68518500</v>
      </c>
      <c r="F31" s="8">
        <v>86276098</v>
      </c>
      <c r="G31" s="8">
        <v>1924028</v>
      </c>
      <c r="H31" s="8">
        <v>3037400</v>
      </c>
      <c r="I31" s="8">
        <v>8510920</v>
      </c>
      <c r="J31" s="8">
        <v>13472348</v>
      </c>
      <c r="K31" s="8">
        <v>6184463</v>
      </c>
      <c r="L31" s="8">
        <v>6547328</v>
      </c>
      <c r="M31" s="8">
        <v>2852596</v>
      </c>
      <c r="N31" s="8">
        <v>15584387</v>
      </c>
      <c r="O31" s="8">
        <v>3325967</v>
      </c>
      <c r="P31" s="8">
        <v>6085768</v>
      </c>
      <c r="Q31" s="8">
        <v>10329148</v>
      </c>
      <c r="R31" s="8">
        <v>19740883</v>
      </c>
      <c r="S31" s="8"/>
      <c r="T31" s="8"/>
      <c r="U31" s="8"/>
      <c r="V31" s="8"/>
      <c r="W31" s="8">
        <v>48797618</v>
      </c>
      <c r="X31" s="8">
        <v>93872995</v>
      </c>
      <c r="Y31" s="8">
        <v>-45075377</v>
      </c>
      <c r="Z31" s="2">
        <v>-48.02</v>
      </c>
      <c r="AA31" s="6">
        <v>86276098</v>
      </c>
    </row>
    <row r="32" spans="1:27" ht="13.5">
      <c r="A32" s="25" t="s">
        <v>43</v>
      </c>
      <c r="B32" s="24"/>
      <c r="C32" s="6">
        <v>6525567</v>
      </c>
      <c r="D32" s="6"/>
      <c r="E32" s="7">
        <v>10081117</v>
      </c>
      <c r="F32" s="8">
        <v>12075983</v>
      </c>
      <c r="G32" s="8">
        <v>242172</v>
      </c>
      <c r="H32" s="8">
        <v>393386</v>
      </c>
      <c r="I32" s="8">
        <v>1594189</v>
      </c>
      <c r="J32" s="8">
        <v>2229747</v>
      </c>
      <c r="K32" s="8">
        <v>533418</v>
      </c>
      <c r="L32" s="8">
        <v>1126933</v>
      </c>
      <c r="M32" s="8">
        <v>689214</v>
      </c>
      <c r="N32" s="8">
        <v>2349565</v>
      </c>
      <c r="O32" s="8">
        <v>1183039</v>
      </c>
      <c r="P32" s="8">
        <v>2632986</v>
      </c>
      <c r="Q32" s="8">
        <v>1197556</v>
      </c>
      <c r="R32" s="8">
        <v>5013581</v>
      </c>
      <c r="S32" s="8"/>
      <c r="T32" s="8"/>
      <c r="U32" s="8"/>
      <c r="V32" s="8"/>
      <c r="W32" s="8">
        <v>9592893</v>
      </c>
      <c r="X32" s="8">
        <v>12753602</v>
      </c>
      <c r="Y32" s="8">
        <v>-3160709</v>
      </c>
      <c r="Z32" s="2">
        <v>-24.78</v>
      </c>
      <c r="AA32" s="6">
        <v>12075983</v>
      </c>
    </row>
    <row r="33" spans="1:27" ht="13.5">
      <c r="A33" s="25" t="s">
        <v>56</v>
      </c>
      <c r="B33" s="24"/>
      <c r="C33" s="6">
        <v>41747635</v>
      </c>
      <c r="D33" s="6"/>
      <c r="E33" s="7">
        <v>38438660</v>
      </c>
      <c r="F33" s="8">
        <v>31466460</v>
      </c>
      <c r="G33" s="8">
        <v>433610</v>
      </c>
      <c r="H33" s="8">
        <v>7584027</v>
      </c>
      <c r="I33" s="8">
        <v>-1961048</v>
      </c>
      <c r="J33" s="8">
        <v>6056589</v>
      </c>
      <c r="K33" s="8">
        <v>4155986</v>
      </c>
      <c r="L33" s="8">
        <v>4210364</v>
      </c>
      <c r="M33" s="8">
        <v>10321510</v>
      </c>
      <c r="N33" s="8">
        <v>18687860</v>
      </c>
      <c r="O33" s="8">
        <v>1177437</v>
      </c>
      <c r="P33" s="8">
        <v>-3545014</v>
      </c>
      <c r="Q33" s="8">
        <v>3243699</v>
      </c>
      <c r="R33" s="8">
        <v>876122</v>
      </c>
      <c r="S33" s="8"/>
      <c r="T33" s="8"/>
      <c r="U33" s="8"/>
      <c r="V33" s="8"/>
      <c r="W33" s="8">
        <v>25620571</v>
      </c>
      <c r="X33" s="8">
        <v>34972915</v>
      </c>
      <c r="Y33" s="8">
        <v>-9352344</v>
      </c>
      <c r="Z33" s="2">
        <v>-26.74</v>
      </c>
      <c r="AA33" s="6">
        <v>31466460</v>
      </c>
    </row>
    <row r="34" spans="1:27" ht="13.5">
      <c r="A34" s="23" t="s">
        <v>57</v>
      </c>
      <c r="B34" s="29"/>
      <c r="C34" s="6">
        <v>-14917421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563306258</v>
      </c>
      <c r="D35" s="33">
        <f>SUM(D24:D34)</f>
        <v>0</v>
      </c>
      <c r="E35" s="34">
        <f t="shared" si="1"/>
        <v>552435627</v>
      </c>
      <c r="F35" s="35">
        <f t="shared" si="1"/>
        <v>575913992</v>
      </c>
      <c r="G35" s="35">
        <f t="shared" si="1"/>
        <v>24734287</v>
      </c>
      <c r="H35" s="35">
        <f t="shared" si="1"/>
        <v>54139387</v>
      </c>
      <c r="I35" s="35">
        <f t="shared" si="1"/>
        <v>44088600</v>
      </c>
      <c r="J35" s="35">
        <f t="shared" si="1"/>
        <v>122962274</v>
      </c>
      <c r="K35" s="35">
        <f t="shared" si="1"/>
        <v>38926156</v>
      </c>
      <c r="L35" s="35">
        <f t="shared" si="1"/>
        <v>41783320</v>
      </c>
      <c r="M35" s="35">
        <f t="shared" si="1"/>
        <v>68114852</v>
      </c>
      <c r="N35" s="35">
        <f t="shared" si="1"/>
        <v>148824328</v>
      </c>
      <c r="O35" s="35">
        <f t="shared" si="1"/>
        <v>3130170</v>
      </c>
      <c r="P35" s="35">
        <f t="shared" si="1"/>
        <v>44662972</v>
      </c>
      <c r="Q35" s="35">
        <f t="shared" si="1"/>
        <v>49153424</v>
      </c>
      <c r="R35" s="35">
        <f t="shared" si="1"/>
        <v>96946566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368733168</v>
      </c>
      <c r="X35" s="35">
        <f t="shared" si="1"/>
        <v>642672885</v>
      </c>
      <c r="Y35" s="35">
        <f t="shared" si="1"/>
        <v>-273939717</v>
      </c>
      <c r="Z35" s="36">
        <f>+IF(X35&lt;&gt;0,+(Y35/X35)*100,0)</f>
        <v>-42.62506220407914</v>
      </c>
      <c r="AA35" s="33">
        <f>SUM(AA24:AA34)</f>
        <v>575913992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-61087245</v>
      </c>
      <c r="D37" s="46">
        <f>+D21-D35</f>
        <v>0</v>
      </c>
      <c r="E37" s="47">
        <f t="shared" si="2"/>
        <v>-32979750</v>
      </c>
      <c r="F37" s="48">
        <f t="shared" si="2"/>
        <v>-35297390</v>
      </c>
      <c r="G37" s="48">
        <f t="shared" si="2"/>
        <v>65798817</v>
      </c>
      <c r="H37" s="48">
        <f t="shared" si="2"/>
        <v>-21391404</v>
      </c>
      <c r="I37" s="48">
        <f t="shared" si="2"/>
        <v>-9667107</v>
      </c>
      <c r="J37" s="48">
        <f t="shared" si="2"/>
        <v>34740306</v>
      </c>
      <c r="K37" s="48">
        <f t="shared" si="2"/>
        <v>-3590289</v>
      </c>
      <c r="L37" s="48">
        <f t="shared" si="2"/>
        <v>-8736503</v>
      </c>
      <c r="M37" s="48">
        <f t="shared" si="2"/>
        <v>14134625</v>
      </c>
      <c r="N37" s="48">
        <f t="shared" si="2"/>
        <v>1807833</v>
      </c>
      <c r="O37" s="48">
        <f t="shared" si="2"/>
        <v>31253796</v>
      </c>
      <c r="P37" s="48">
        <f t="shared" si="2"/>
        <v>3944061</v>
      </c>
      <c r="Q37" s="48">
        <f t="shared" si="2"/>
        <v>14674308</v>
      </c>
      <c r="R37" s="48">
        <f t="shared" si="2"/>
        <v>49872165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86420304</v>
      </c>
      <c r="X37" s="48">
        <f>IF(F21=F35,0,X21-X35)</f>
        <v>4449420</v>
      </c>
      <c r="Y37" s="48">
        <f t="shared" si="2"/>
        <v>81970884</v>
      </c>
      <c r="Z37" s="49">
        <f>+IF(X37&lt;&gt;0,+(Y37/X37)*100,0)</f>
        <v>1842.2824547918606</v>
      </c>
      <c r="AA37" s="46">
        <f>+AA21-AA35</f>
        <v>-35297390</v>
      </c>
    </row>
    <row r="38" spans="1:27" ht="22.5" customHeight="1">
      <c r="A38" s="50" t="s">
        <v>60</v>
      </c>
      <c r="B38" s="29"/>
      <c r="C38" s="6">
        <v>45023980</v>
      </c>
      <c r="D38" s="6"/>
      <c r="E38" s="7">
        <v>35278250</v>
      </c>
      <c r="F38" s="8">
        <v>43983445</v>
      </c>
      <c r="G38" s="8"/>
      <c r="H38" s="8"/>
      <c r="I38" s="8"/>
      <c r="J38" s="8"/>
      <c r="K38" s="8"/>
      <c r="L38" s="8"/>
      <c r="M38" s="8"/>
      <c r="N38" s="8"/>
      <c r="O38" s="8"/>
      <c r="P38" s="8">
        <v>19401538</v>
      </c>
      <c r="Q38" s="8">
        <v>2940098</v>
      </c>
      <c r="R38" s="8">
        <v>22341636</v>
      </c>
      <c r="S38" s="8"/>
      <c r="T38" s="8"/>
      <c r="U38" s="8"/>
      <c r="V38" s="8"/>
      <c r="W38" s="8">
        <v>22341636</v>
      </c>
      <c r="X38" s="8">
        <v>51565848</v>
      </c>
      <c r="Y38" s="8">
        <v>-29224212</v>
      </c>
      <c r="Z38" s="2">
        <v>-56.67</v>
      </c>
      <c r="AA38" s="6">
        <v>43983445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1715427</v>
      </c>
      <c r="D40" s="51"/>
      <c r="E40" s="7"/>
      <c r="F40" s="8"/>
      <c r="G40" s="52">
        <v>244</v>
      </c>
      <c r="H40" s="52">
        <v>71</v>
      </c>
      <c r="I40" s="52">
        <v>286</v>
      </c>
      <c r="J40" s="8">
        <v>601</v>
      </c>
      <c r="K40" s="52">
        <v>143</v>
      </c>
      <c r="L40" s="52">
        <v>6327</v>
      </c>
      <c r="M40" s="8">
        <v>662</v>
      </c>
      <c r="N40" s="52">
        <v>7132</v>
      </c>
      <c r="O40" s="52">
        <v>428</v>
      </c>
      <c r="P40" s="52">
        <v>229</v>
      </c>
      <c r="Q40" s="8"/>
      <c r="R40" s="52">
        <v>657</v>
      </c>
      <c r="S40" s="52"/>
      <c r="T40" s="8"/>
      <c r="U40" s="52"/>
      <c r="V40" s="52"/>
      <c r="W40" s="52">
        <v>8390</v>
      </c>
      <c r="X40" s="8"/>
      <c r="Y40" s="52">
        <v>8390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-14347838</v>
      </c>
      <c r="D41" s="56">
        <f>SUM(D37:D40)</f>
        <v>0</v>
      </c>
      <c r="E41" s="57">
        <f t="shared" si="3"/>
        <v>2298500</v>
      </c>
      <c r="F41" s="58">
        <f t="shared" si="3"/>
        <v>8686055</v>
      </c>
      <c r="G41" s="58">
        <f t="shared" si="3"/>
        <v>65799061</v>
      </c>
      <c r="H41" s="58">
        <f t="shared" si="3"/>
        <v>-21391333</v>
      </c>
      <c r="I41" s="58">
        <f t="shared" si="3"/>
        <v>-9666821</v>
      </c>
      <c r="J41" s="58">
        <f t="shared" si="3"/>
        <v>34740907</v>
      </c>
      <c r="K41" s="58">
        <f t="shared" si="3"/>
        <v>-3590146</v>
      </c>
      <c r="L41" s="58">
        <f t="shared" si="3"/>
        <v>-8730176</v>
      </c>
      <c r="M41" s="58">
        <f t="shared" si="3"/>
        <v>14135287</v>
      </c>
      <c r="N41" s="58">
        <f t="shared" si="3"/>
        <v>1814965</v>
      </c>
      <c r="O41" s="58">
        <f t="shared" si="3"/>
        <v>31254224</v>
      </c>
      <c r="P41" s="58">
        <f t="shared" si="3"/>
        <v>23345828</v>
      </c>
      <c r="Q41" s="58">
        <f t="shared" si="3"/>
        <v>17614406</v>
      </c>
      <c r="R41" s="58">
        <f t="shared" si="3"/>
        <v>72214458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108770330</v>
      </c>
      <c r="X41" s="58">
        <f t="shared" si="3"/>
        <v>56015268</v>
      </c>
      <c r="Y41" s="58">
        <f t="shared" si="3"/>
        <v>52755062</v>
      </c>
      <c r="Z41" s="59">
        <f>+IF(X41&lt;&gt;0,+(Y41/X41)*100,0)</f>
        <v>94.17979041000036</v>
      </c>
      <c r="AA41" s="56">
        <f>SUM(AA37:AA40)</f>
        <v>8686055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-14347838</v>
      </c>
      <c r="D43" s="64">
        <f>+D41-D42</f>
        <v>0</v>
      </c>
      <c r="E43" s="65">
        <f t="shared" si="4"/>
        <v>2298500</v>
      </c>
      <c r="F43" s="66">
        <f t="shared" si="4"/>
        <v>8686055</v>
      </c>
      <c r="G43" s="66">
        <f t="shared" si="4"/>
        <v>65799061</v>
      </c>
      <c r="H43" s="66">
        <f t="shared" si="4"/>
        <v>-21391333</v>
      </c>
      <c r="I43" s="66">
        <f t="shared" si="4"/>
        <v>-9666821</v>
      </c>
      <c r="J43" s="66">
        <f t="shared" si="4"/>
        <v>34740907</v>
      </c>
      <c r="K43" s="66">
        <f t="shared" si="4"/>
        <v>-3590146</v>
      </c>
      <c r="L43" s="66">
        <f t="shared" si="4"/>
        <v>-8730176</v>
      </c>
      <c r="M43" s="66">
        <f t="shared" si="4"/>
        <v>14135287</v>
      </c>
      <c r="N43" s="66">
        <f t="shared" si="4"/>
        <v>1814965</v>
      </c>
      <c r="O43" s="66">
        <f t="shared" si="4"/>
        <v>31254224</v>
      </c>
      <c r="P43" s="66">
        <f t="shared" si="4"/>
        <v>23345828</v>
      </c>
      <c r="Q43" s="66">
        <f t="shared" si="4"/>
        <v>17614406</v>
      </c>
      <c r="R43" s="66">
        <f t="shared" si="4"/>
        <v>72214458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108770330</v>
      </c>
      <c r="X43" s="66">
        <f t="shared" si="4"/>
        <v>56015268</v>
      </c>
      <c r="Y43" s="66">
        <f t="shared" si="4"/>
        <v>52755062</v>
      </c>
      <c r="Z43" s="67">
        <f>+IF(X43&lt;&gt;0,+(Y43/X43)*100,0)</f>
        <v>94.17979041000036</v>
      </c>
      <c r="AA43" s="64">
        <f>+AA41-AA42</f>
        <v>8686055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-14347838</v>
      </c>
      <c r="D45" s="56">
        <f>SUM(D43:D44)</f>
        <v>0</v>
      </c>
      <c r="E45" s="57">
        <f t="shared" si="5"/>
        <v>2298500</v>
      </c>
      <c r="F45" s="58">
        <f t="shared" si="5"/>
        <v>8686055</v>
      </c>
      <c r="G45" s="58">
        <f t="shared" si="5"/>
        <v>65799061</v>
      </c>
      <c r="H45" s="58">
        <f t="shared" si="5"/>
        <v>-21391333</v>
      </c>
      <c r="I45" s="58">
        <f t="shared" si="5"/>
        <v>-9666821</v>
      </c>
      <c r="J45" s="58">
        <f t="shared" si="5"/>
        <v>34740907</v>
      </c>
      <c r="K45" s="58">
        <f t="shared" si="5"/>
        <v>-3590146</v>
      </c>
      <c r="L45" s="58">
        <f t="shared" si="5"/>
        <v>-8730176</v>
      </c>
      <c r="M45" s="58">
        <f t="shared" si="5"/>
        <v>14135287</v>
      </c>
      <c r="N45" s="58">
        <f t="shared" si="5"/>
        <v>1814965</v>
      </c>
      <c r="O45" s="58">
        <f t="shared" si="5"/>
        <v>31254224</v>
      </c>
      <c r="P45" s="58">
        <f t="shared" si="5"/>
        <v>23345828</v>
      </c>
      <c r="Q45" s="58">
        <f t="shared" si="5"/>
        <v>17614406</v>
      </c>
      <c r="R45" s="58">
        <f t="shared" si="5"/>
        <v>72214458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108770330</v>
      </c>
      <c r="X45" s="58">
        <f t="shared" si="5"/>
        <v>56015268</v>
      </c>
      <c r="Y45" s="58">
        <f t="shared" si="5"/>
        <v>52755062</v>
      </c>
      <c r="Z45" s="59">
        <f>+IF(X45&lt;&gt;0,+(Y45/X45)*100,0)</f>
        <v>94.17979041000036</v>
      </c>
      <c r="AA45" s="56">
        <f>SUM(AA43:AA44)</f>
        <v>8686055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-14347838</v>
      </c>
      <c r="D47" s="71">
        <f>SUM(D45:D46)</f>
        <v>0</v>
      </c>
      <c r="E47" s="72">
        <f t="shared" si="6"/>
        <v>2298500</v>
      </c>
      <c r="F47" s="73">
        <f t="shared" si="6"/>
        <v>8686055</v>
      </c>
      <c r="G47" s="73">
        <f t="shared" si="6"/>
        <v>65799061</v>
      </c>
      <c r="H47" s="74">
        <f t="shared" si="6"/>
        <v>-21391333</v>
      </c>
      <c r="I47" s="74">
        <f t="shared" si="6"/>
        <v>-9666821</v>
      </c>
      <c r="J47" s="74">
        <f t="shared" si="6"/>
        <v>34740907</v>
      </c>
      <c r="K47" s="74">
        <f t="shared" si="6"/>
        <v>-3590146</v>
      </c>
      <c r="L47" s="74">
        <f t="shared" si="6"/>
        <v>-8730176</v>
      </c>
      <c r="M47" s="73">
        <f t="shared" si="6"/>
        <v>14135287</v>
      </c>
      <c r="N47" s="73">
        <f t="shared" si="6"/>
        <v>1814965</v>
      </c>
      <c r="O47" s="74">
        <f t="shared" si="6"/>
        <v>31254224</v>
      </c>
      <c r="P47" s="74">
        <f t="shared" si="6"/>
        <v>23345828</v>
      </c>
      <c r="Q47" s="74">
        <f t="shared" si="6"/>
        <v>17614406</v>
      </c>
      <c r="R47" s="74">
        <f t="shared" si="6"/>
        <v>72214458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108770330</v>
      </c>
      <c r="X47" s="74">
        <f t="shared" si="6"/>
        <v>56015268</v>
      </c>
      <c r="Y47" s="74">
        <f t="shared" si="6"/>
        <v>52755062</v>
      </c>
      <c r="Z47" s="75">
        <f>+IF(X47&lt;&gt;0,+(Y47/X47)*100,0)</f>
        <v>94.17979041000036</v>
      </c>
      <c r="AA47" s="76">
        <f>SUM(AA45:AA46)</f>
        <v>8686055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22122675</v>
      </c>
      <c r="D5" s="6"/>
      <c r="E5" s="7">
        <v>25536880</v>
      </c>
      <c r="F5" s="8">
        <v>25536880</v>
      </c>
      <c r="G5" s="8">
        <v>12878588</v>
      </c>
      <c r="H5" s="8">
        <v>1108496</v>
      </c>
      <c r="I5" s="8">
        <v>1109913</v>
      </c>
      <c r="J5" s="8">
        <v>15096997</v>
      </c>
      <c r="K5" s="8">
        <v>1141372</v>
      </c>
      <c r="L5" s="8">
        <v>1091634</v>
      </c>
      <c r="M5" s="8">
        <v>1091634</v>
      </c>
      <c r="N5" s="8">
        <v>3324640</v>
      </c>
      <c r="O5" s="8">
        <v>1091634</v>
      </c>
      <c r="P5" s="8">
        <v>1091636</v>
      </c>
      <c r="Q5" s="8">
        <v>1091636</v>
      </c>
      <c r="R5" s="8">
        <v>3274906</v>
      </c>
      <c r="S5" s="8"/>
      <c r="T5" s="8"/>
      <c r="U5" s="8"/>
      <c r="V5" s="8"/>
      <c r="W5" s="8">
        <v>21696543</v>
      </c>
      <c r="X5" s="8">
        <v>19152661</v>
      </c>
      <c r="Y5" s="8">
        <v>2543882</v>
      </c>
      <c r="Z5" s="2">
        <v>13.28</v>
      </c>
      <c r="AA5" s="6">
        <v>25536880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1881275</v>
      </c>
      <c r="D9" s="6"/>
      <c r="E9" s="7">
        <v>2123415</v>
      </c>
      <c r="F9" s="8">
        <v>1760000</v>
      </c>
      <c r="G9" s="8">
        <v>146627</v>
      </c>
      <c r="H9" s="8">
        <v>146508</v>
      </c>
      <c r="I9" s="8">
        <v>146746</v>
      </c>
      <c r="J9" s="8">
        <v>439881</v>
      </c>
      <c r="K9" s="8">
        <v>146746</v>
      </c>
      <c r="L9" s="8">
        <v>146746</v>
      </c>
      <c r="M9" s="8">
        <v>146746</v>
      </c>
      <c r="N9" s="8">
        <v>440238</v>
      </c>
      <c r="O9" s="8">
        <v>146746</v>
      </c>
      <c r="P9" s="8">
        <v>146746</v>
      </c>
      <c r="Q9" s="8">
        <v>146865</v>
      </c>
      <c r="R9" s="8">
        <v>440357</v>
      </c>
      <c r="S9" s="8"/>
      <c r="T9" s="8"/>
      <c r="U9" s="8"/>
      <c r="V9" s="8"/>
      <c r="W9" s="8">
        <v>1320476</v>
      </c>
      <c r="X9" s="8">
        <v>1319999</v>
      </c>
      <c r="Y9" s="8">
        <v>477</v>
      </c>
      <c r="Z9" s="2">
        <v>0.04</v>
      </c>
      <c r="AA9" s="6">
        <v>1760000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196423</v>
      </c>
      <c r="D11" s="6"/>
      <c r="E11" s="7">
        <v>277437</v>
      </c>
      <c r="F11" s="8">
        <v>279571</v>
      </c>
      <c r="G11" s="8">
        <v>14604</v>
      </c>
      <c r="H11" s="8">
        <v>16536</v>
      </c>
      <c r="I11" s="8">
        <v>19688</v>
      </c>
      <c r="J11" s="8">
        <v>50828</v>
      </c>
      <c r="K11" s="8">
        <v>18287</v>
      </c>
      <c r="L11" s="8">
        <v>27226</v>
      </c>
      <c r="M11" s="8">
        <v>20878</v>
      </c>
      <c r="N11" s="8">
        <v>66391</v>
      </c>
      <c r="O11" s="8">
        <v>27336</v>
      </c>
      <c r="P11" s="8">
        <v>20621</v>
      </c>
      <c r="Q11" s="8">
        <v>21356</v>
      </c>
      <c r="R11" s="8">
        <v>69313</v>
      </c>
      <c r="S11" s="8"/>
      <c r="T11" s="8"/>
      <c r="U11" s="8"/>
      <c r="V11" s="8"/>
      <c r="W11" s="8">
        <v>186532</v>
      </c>
      <c r="X11" s="8">
        <v>209677</v>
      </c>
      <c r="Y11" s="8">
        <v>-23145</v>
      </c>
      <c r="Z11" s="2">
        <v>-11.04</v>
      </c>
      <c r="AA11" s="6">
        <v>279571</v>
      </c>
    </row>
    <row r="12" spans="1:27" ht="13.5">
      <c r="A12" s="25" t="s">
        <v>37</v>
      </c>
      <c r="B12" s="29"/>
      <c r="C12" s="6">
        <v>1580450</v>
      </c>
      <c r="D12" s="6"/>
      <c r="E12" s="7">
        <v>2041230</v>
      </c>
      <c r="F12" s="8">
        <v>2041230</v>
      </c>
      <c r="G12" s="8">
        <v>95624</v>
      </c>
      <c r="H12" s="8">
        <v>189804</v>
      </c>
      <c r="I12" s="8">
        <v>167984</v>
      </c>
      <c r="J12" s="8">
        <v>453412</v>
      </c>
      <c r="K12" s="8">
        <v>113998</v>
      </c>
      <c r="L12" s="8">
        <v>73681</v>
      </c>
      <c r="M12" s="8">
        <v>93095</v>
      </c>
      <c r="N12" s="8">
        <v>280774</v>
      </c>
      <c r="O12" s="8">
        <v>189599</v>
      </c>
      <c r="P12" s="8">
        <v>123503</v>
      </c>
      <c r="Q12" s="8">
        <v>77745</v>
      </c>
      <c r="R12" s="8">
        <v>390847</v>
      </c>
      <c r="S12" s="8"/>
      <c r="T12" s="8"/>
      <c r="U12" s="8"/>
      <c r="V12" s="8"/>
      <c r="W12" s="8">
        <v>1125033</v>
      </c>
      <c r="X12" s="8">
        <v>1530921</v>
      </c>
      <c r="Y12" s="8">
        <v>-405888</v>
      </c>
      <c r="Z12" s="2">
        <v>-26.51</v>
      </c>
      <c r="AA12" s="6">
        <v>2041230</v>
      </c>
    </row>
    <row r="13" spans="1:27" ht="13.5">
      <c r="A13" s="23" t="s">
        <v>38</v>
      </c>
      <c r="B13" s="29"/>
      <c r="C13" s="6">
        <v>3518896</v>
      </c>
      <c r="D13" s="6"/>
      <c r="E13" s="7">
        <v>2735200</v>
      </c>
      <c r="F13" s="8">
        <v>2735200</v>
      </c>
      <c r="G13" s="8">
        <v>311044</v>
      </c>
      <c r="H13" s="8">
        <v>228639</v>
      </c>
      <c r="I13" s="8">
        <v>583063</v>
      </c>
      <c r="J13" s="8">
        <v>1122746</v>
      </c>
      <c r="K13" s="8">
        <v>376691</v>
      </c>
      <c r="L13" s="8">
        <v>336613</v>
      </c>
      <c r="M13" s="8">
        <v>475216</v>
      </c>
      <c r="N13" s="8">
        <v>1188520</v>
      </c>
      <c r="O13" s="8">
        <v>476693</v>
      </c>
      <c r="P13" s="8">
        <v>474519</v>
      </c>
      <c r="Q13" s="8">
        <v>315077</v>
      </c>
      <c r="R13" s="8">
        <v>1266289</v>
      </c>
      <c r="S13" s="8"/>
      <c r="T13" s="8"/>
      <c r="U13" s="8"/>
      <c r="V13" s="8"/>
      <c r="W13" s="8">
        <v>3577555</v>
      </c>
      <c r="X13" s="8">
        <v>2051401</v>
      </c>
      <c r="Y13" s="8">
        <v>1526154</v>
      </c>
      <c r="Z13" s="2">
        <v>74.4</v>
      </c>
      <c r="AA13" s="6">
        <v>2735200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434529</v>
      </c>
      <c r="D15" s="6"/>
      <c r="E15" s="7">
        <v>340798</v>
      </c>
      <c r="F15" s="8">
        <v>345798</v>
      </c>
      <c r="G15" s="8">
        <v>39887</v>
      </c>
      <c r="H15" s="8">
        <v>22900</v>
      </c>
      <c r="I15" s="8">
        <v>2022</v>
      </c>
      <c r="J15" s="8">
        <v>64809</v>
      </c>
      <c r="K15" s="8">
        <v>74036</v>
      </c>
      <c r="L15" s="8">
        <v>36713</v>
      </c>
      <c r="M15" s="8"/>
      <c r="N15" s="8">
        <v>110749</v>
      </c>
      <c r="O15" s="8">
        <v>10575</v>
      </c>
      <c r="P15" s="8">
        <v>57300</v>
      </c>
      <c r="Q15" s="8">
        <v>7100</v>
      </c>
      <c r="R15" s="8">
        <v>74975</v>
      </c>
      <c r="S15" s="8"/>
      <c r="T15" s="8"/>
      <c r="U15" s="8"/>
      <c r="V15" s="8"/>
      <c r="W15" s="8">
        <v>250533</v>
      </c>
      <c r="X15" s="8">
        <v>259347</v>
      </c>
      <c r="Y15" s="8">
        <v>-8814</v>
      </c>
      <c r="Z15" s="2">
        <v>-3.4</v>
      </c>
      <c r="AA15" s="6">
        <v>345798</v>
      </c>
    </row>
    <row r="16" spans="1:27" ht="13.5">
      <c r="A16" s="23" t="s">
        <v>41</v>
      </c>
      <c r="B16" s="29"/>
      <c r="C16" s="6">
        <v>926328</v>
      </c>
      <c r="D16" s="6"/>
      <c r="E16" s="7">
        <v>946605</v>
      </c>
      <c r="F16" s="8">
        <v>944605</v>
      </c>
      <c r="G16" s="8">
        <v>86182</v>
      </c>
      <c r="H16" s="8">
        <v>68867</v>
      </c>
      <c r="I16" s="8">
        <v>79950</v>
      </c>
      <c r="J16" s="8">
        <v>234999</v>
      </c>
      <c r="K16" s="8">
        <v>90490</v>
      </c>
      <c r="L16" s="8">
        <v>84472</v>
      </c>
      <c r="M16" s="8">
        <v>84740</v>
      </c>
      <c r="N16" s="8">
        <v>259702</v>
      </c>
      <c r="O16" s="8">
        <v>10854</v>
      </c>
      <c r="P16" s="8">
        <v>31671</v>
      </c>
      <c r="Q16" s="8">
        <v>70366</v>
      </c>
      <c r="R16" s="8">
        <v>112891</v>
      </c>
      <c r="S16" s="8"/>
      <c r="T16" s="8"/>
      <c r="U16" s="8"/>
      <c r="V16" s="8"/>
      <c r="W16" s="8">
        <v>607592</v>
      </c>
      <c r="X16" s="8">
        <v>708454</v>
      </c>
      <c r="Y16" s="8">
        <v>-100862</v>
      </c>
      <c r="Z16" s="2">
        <v>-14.24</v>
      </c>
      <c r="AA16" s="6">
        <v>944605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141954415</v>
      </c>
      <c r="D18" s="6"/>
      <c r="E18" s="7">
        <v>163378064</v>
      </c>
      <c r="F18" s="8">
        <v>160178000</v>
      </c>
      <c r="G18" s="8">
        <v>64746495</v>
      </c>
      <c r="H18" s="8">
        <v>380649</v>
      </c>
      <c r="I18" s="8">
        <v>691764</v>
      </c>
      <c r="J18" s="8">
        <v>65818908</v>
      </c>
      <c r="K18" s="8">
        <v>1130206</v>
      </c>
      <c r="L18" s="8">
        <v>1973775</v>
      </c>
      <c r="M18" s="8">
        <v>52254037</v>
      </c>
      <c r="N18" s="8">
        <v>55358018</v>
      </c>
      <c r="O18" s="8">
        <v>413855</v>
      </c>
      <c r="P18" s="8">
        <v>773695</v>
      </c>
      <c r="Q18" s="8">
        <v>38925376</v>
      </c>
      <c r="R18" s="8">
        <v>40112926</v>
      </c>
      <c r="S18" s="8"/>
      <c r="T18" s="8"/>
      <c r="U18" s="8"/>
      <c r="V18" s="8"/>
      <c r="W18" s="8">
        <v>161289852</v>
      </c>
      <c r="X18" s="8">
        <v>120133499</v>
      </c>
      <c r="Y18" s="8">
        <v>41156353</v>
      </c>
      <c r="Z18" s="2">
        <v>34.26</v>
      </c>
      <c r="AA18" s="6">
        <v>160178000</v>
      </c>
    </row>
    <row r="19" spans="1:27" ht="13.5">
      <c r="A19" s="23" t="s">
        <v>44</v>
      </c>
      <c r="B19" s="29"/>
      <c r="C19" s="6">
        <v>186228</v>
      </c>
      <c r="D19" s="6"/>
      <c r="E19" s="7">
        <v>550618</v>
      </c>
      <c r="F19" s="26">
        <v>1152975</v>
      </c>
      <c r="G19" s="26">
        <v>111945</v>
      </c>
      <c r="H19" s="26">
        <v>126475</v>
      </c>
      <c r="I19" s="26">
        <v>67654</v>
      </c>
      <c r="J19" s="26">
        <v>306074</v>
      </c>
      <c r="K19" s="26">
        <v>1295</v>
      </c>
      <c r="L19" s="26">
        <v>2212</v>
      </c>
      <c r="M19" s="26">
        <v>22956</v>
      </c>
      <c r="N19" s="26">
        <v>26463</v>
      </c>
      <c r="O19" s="26">
        <v>11827</v>
      </c>
      <c r="P19" s="26">
        <v>12891</v>
      </c>
      <c r="Q19" s="26">
        <v>65</v>
      </c>
      <c r="R19" s="26">
        <v>24783</v>
      </c>
      <c r="S19" s="26"/>
      <c r="T19" s="26"/>
      <c r="U19" s="26"/>
      <c r="V19" s="26"/>
      <c r="W19" s="26">
        <v>357320</v>
      </c>
      <c r="X19" s="26">
        <v>864735</v>
      </c>
      <c r="Y19" s="26">
        <v>-507415</v>
      </c>
      <c r="Z19" s="27">
        <v>-58.68</v>
      </c>
      <c r="AA19" s="28">
        <v>1152975</v>
      </c>
    </row>
    <row r="20" spans="1:27" ht="13.5">
      <c r="A20" s="23" t="s">
        <v>45</v>
      </c>
      <c r="B20" s="29"/>
      <c r="C20" s="6">
        <v>-24174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172777045</v>
      </c>
      <c r="D21" s="33">
        <f t="shared" si="0"/>
        <v>0</v>
      </c>
      <c r="E21" s="34">
        <f t="shared" si="0"/>
        <v>197930247</v>
      </c>
      <c r="F21" s="35">
        <f t="shared" si="0"/>
        <v>194974259</v>
      </c>
      <c r="G21" s="35">
        <f t="shared" si="0"/>
        <v>78430996</v>
      </c>
      <c r="H21" s="35">
        <f t="shared" si="0"/>
        <v>2288874</v>
      </c>
      <c r="I21" s="35">
        <f t="shared" si="0"/>
        <v>2868784</v>
      </c>
      <c r="J21" s="35">
        <f t="shared" si="0"/>
        <v>83588654</v>
      </c>
      <c r="K21" s="35">
        <f t="shared" si="0"/>
        <v>3093121</v>
      </c>
      <c r="L21" s="35">
        <f t="shared" si="0"/>
        <v>3773072</v>
      </c>
      <c r="M21" s="35">
        <f t="shared" si="0"/>
        <v>54189302</v>
      </c>
      <c r="N21" s="35">
        <f t="shared" si="0"/>
        <v>61055495</v>
      </c>
      <c r="O21" s="35">
        <f t="shared" si="0"/>
        <v>2379119</v>
      </c>
      <c r="P21" s="35">
        <f t="shared" si="0"/>
        <v>2732582</v>
      </c>
      <c r="Q21" s="35">
        <f t="shared" si="0"/>
        <v>40655586</v>
      </c>
      <c r="R21" s="35">
        <f t="shared" si="0"/>
        <v>45767287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190411436</v>
      </c>
      <c r="X21" s="35">
        <f t="shared" si="0"/>
        <v>146230694</v>
      </c>
      <c r="Y21" s="35">
        <f t="shared" si="0"/>
        <v>44180742</v>
      </c>
      <c r="Z21" s="36">
        <f>+IF(X21&lt;&gt;0,+(Y21/X21)*100,0)</f>
        <v>30.213042687193976</v>
      </c>
      <c r="AA21" s="33">
        <f>SUM(AA5:AA20)</f>
        <v>194974259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94749589</v>
      </c>
      <c r="D24" s="6"/>
      <c r="E24" s="7">
        <v>89490742</v>
      </c>
      <c r="F24" s="8">
        <v>90309236</v>
      </c>
      <c r="G24" s="8">
        <v>7547822</v>
      </c>
      <c r="H24" s="8">
        <v>7457750</v>
      </c>
      <c r="I24" s="8">
        <v>7489327</v>
      </c>
      <c r="J24" s="8">
        <v>22494899</v>
      </c>
      <c r="K24" s="8">
        <v>7886991</v>
      </c>
      <c r="L24" s="8">
        <v>12556884</v>
      </c>
      <c r="M24" s="8">
        <v>8165363</v>
      </c>
      <c r="N24" s="8">
        <v>28609238</v>
      </c>
      <c r="O24" s="8">
        <v>7761875</v>
      </c>
      <c r="P24" s="8">
        <v>8024804</v>
      </c>
      <c r="Q24" s="8">
        <v>8012466</v>
      </c>
      <c r="R24" s="8">
        <v>23799145</v>
      </c>
      <c r="S24" s="8"/>
      <c r="T24" s="8"/>
      <c r="U24" s="8"/>
      <c r="V24" s="8"/>
      <c r="W24" s="8">
        <v>74903282</v>
      </c>
      <c r="X24" s="8">
        <v>67731914</v>
      </c>
      <c r="Y24" s="8">
        <v>7171368</v>
      </c>
      <c r="Z24" s="2">
        <v>10.59</v>
      </c>
      <c r="AA24" s="6">
        <v>90309236</v>
      </c>
    </row>
    <row r="25" spans="1:27" ht="13.5">
      <c r="A25" s="25" t="s">
        <v>49</v>
      </c>
      <c r="B25" s="24"/>
      <c r="C25" s="6">
        <v>13531680</v>
      </c>
      <c r="D25" s="6"/>
      <c r="E25" s="7">
        <v>15486957</v>
      </c>
      <c r="F25" s="8">
        <v>15486957</v>
      </c>
      <c r="G25" s="8">
        <v>1179940</v>
      </c>
      <c r="H25" s="8">
        <v>1140838</v>
      </c>
      <c r="I25" s="8">
        <v>1140286</v>
      </c>
      <c r="J25" s="8">
        <v>3461064</v>
      </c>
      <c r="K25" s="8">
        <v>1153068</v>
      </c>
      <c r="L25" s="8">
        <v>1143286</v>
      </c>
      <c r="M25" s="8">
        <v>1188272</v>
      </c>
      <c r="N25" s="8">
        <v>3484626</v>
      </c>
      <c r="O25" s="8">
        <v>1141418</v>
      </c>
      <c r="P25" s="8">
        <v>1153169</v>
      </c>
      <c r="Q25" s="8">
        <v>1149760</v>
      </c>
      <c r="R25" s="8">
        <v>3444347</v>
      </c>
      <c r="S25" s="8"/>
      <c r="T25" s="8"/>
      <c r="U25" s="8"/>
      <c r="V25" s="8"/>
      <c r="W25" s="8">
        <v>10390037</v>
      </c>
      <c r="X25" s="8">
        <v>11615217</v>
      </c>
      <c r="Y25" s="8">
        <v>-1225180</v>
      </c>
      <c r="Z25" s="2">
        <v>-10.55</v>
      </c>
      <c r="AA25" s="6">
        <v>15486957</v>
      </c>
    </row>
    <row r="26" spans="1:27" ht="13.5">
      <c r="A26" s="25" t="s">
        <v>50</v>
      </c>
      <c r="B26" s="24"/>
      <c r="C26" s="6">
        <v>-9239328</v>
      </c>
      <c r="D26" s="6"/>
      <c r="E26" s="7"/>
      <c r="F26" s="8">
        <v>800000</v>
      </c>
      <c r="G26" s="8">
        <v>207684</v>
      </c>
      <c r="H26" s="8"/>
      <c r="I26" s="8">
        <v>25316</v>
      </c>
      <c r="J26" s="8">
        <v>233000</v>
      </c>
      <c r="K26" s="8"/>
      <c r="L26" s="8"/>
      <c r="M26" s="8">
        <v>3328</v>
      </c>
      <c r="N26" s="8">
        <v>3328</v>
      </c>
      <c r="O26" s="8">
        <v>723758</v>
      </c>
      <c r="P26" s="8"/>
      <c r="Q26" s="8"/>
      <c r="R26" s="8">
        <v>723758</v>
      </c>
      <c r="S26" s="8"/>
      <c r="T26" s="8"/>
      <c r="U26" s="8"/>
      <c r="V26" s="8"/>
      <c r="W26" s="8">
        <v>960086</v>
      </c>
      <c r="X26" s="8">
        <v>599999</v>
      </c>
      <c r="Y26" s="8">
        <v>360087</v>
      </c>
      <c r="Z26" s="2">
        <v>60.01</v>
      </c>
      <c r="AA26" s="6">
        <v>800000</v>
      </c>
    </row>
    <row r="27" spans="1:27" ht="13.5">
      <c r="A27" s="25" t="s">
        <v>51</v>
      </c>
      <c r="B27" s="24"/>
      <c r="C27" s="6">
        <v>19522791</v>
      </c>
      <c r="D27" s="6"/>
      <c r="E27" s="7">
        <v>9678883</v>
      </c>
      <c r="F27" s="8">
        <v>9598883</v>
      </c>
      <c r="G27" s="8"/>
      <c r="H27" s="8">
        <v>2042786</v>
      </c>
      <c r="I27" s="8">
        <v>3542823</v>
      </c>
      <c r="J27" s="8">
        <v>5585609</v>
      </c>
      <c r="K27" s="8"/>
      <c r="L27" s="8"/>
      <c r="M27" s="8">
        <v>1704029</v>
      </c>
      <c r="N27" s="8">
        <v>1704029</v>
      </c>
      <c r="O27" s="8">
        <v>1502212</v>
      </c>
      <c r="P27" s="8">
        <v>1690332</v>
      </c>
      <c r="Q27" s="8">
        <v>1687549</v>
      </c>
      <c r="R27" s="8">
        <v>4880093</v>
      </c>
      <c r="S27" s="8"/>
      <c r="T27" s="8"/>
      <c r="U27" s="8"/>
      <c r="V27" s="8"/>
      <c r="W27" s="8">
        <v>12169731</v>
      </c>
      <c r="X27" s="8">
        <v>7199159</v>
      </c>
      <c r="Y27" s="8">
        <v>4970572</v>
      </c>
      <c r="Z27" s="2">
        <v>69.04</v>
      </c>
      <c r="AA27" s="6">
        <v>9598883</v>
      </c>
    </row>
    <row r="28" spans="1:27" ht="13.5">
      <c r="A28" s="25" t="s">
        <v>52</v>
      </c>
      <c r="B28" s="24"/>
      <c r="C28" s="6">
        <v>412509</v>
      </c>
      <c r="D28" s="6"/>
      <c r="E28" s="7">
        <v>500000</v>
      </c>
      <c r="F28" s="8">
        <v>300000</v>
      </c>
      <c r="G28" s="8">
        <v>43</v>
      </c>
      <c r="H28" s="8">
        <v>8746</v>
      </c>
      <c r="I28" s="8">
        <v>1</v>
      </c>
      <c r="J28" s="8">
        <v>8790</v>
      </c>
      <c r="K28" s="8">
        <v>310</v>
      </c>
      <c r="L28" s="8">
        <v>2491</v>
      </c>
      <c r="M28" s="8">
        <v>549</v>
      </c>
      <c r="N28" s="8">
        <v>3350</v>
      </c>
      <c r="O28" s="8">
        <v>24112</v>
      </c>
      <c r="P28" s="8">
        <v>1125</v>
      </c>
      <c r="Q28" s="8">
        <v>207</v>
      </c>
      <c r="R28" s="8">
        <v>25444</v>
      </c>
      <c r="S28" s="8"/>
      <c r="T28" s="8"/>
      <c r="U28" s="8"/>
      <c r="V28" s="8"/>
      <c r="W28" s="8">
        <v>37584</v>
      </c>
      <c r="X28" s="8">
        <v>225000</v>
      </c>
      <c r="Y28" s="8">
        <v>-187416</v>
      </c>
      <c r="Z28" s="2">
        <v>-83.3</v>
      </c>
      <c r="AA28" s="6">
        <v>300000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1346205</v>
      </c>
      <c r="D30" s="6"/>
      <c r="E30" s="7">
        <v>1385000</v>
      </c>
      <c r="F30" s="8">
        <v>1902000</v>
      </c>
      <c r="G30" s="8">
        <v>192483</v>
      </c>
      <c r="H30" s="8">
        <v>127692</v>
      </c>
      <c r="I30" s="8">
        <v>305056</v>
      </c>
      <c r="J30" s="8">
        <v>625231</v>
      </c>
      <c r="K30" s="8">
        <v>95881</v>
      </c>
      <c r="L30" s="8">
        <v>188131</v>
      </c>
      <c r="M30" s="8">
        <v>274258</v>
      </c>
      <c r="N30" s="8">
        <v>558270</v>
      </c>
      <c r="O30" s="8">
        <v>261320</v>
      </c>
      <c r="P30" s="8">
        <v>222747</v>
      </c>
      <c r="Q30" s="8">
        <v>211230</v>
      </c>
      <c r="R30" s="8">
        <v>695297</v>
      </c>
      <c r="S30" s="8"/>
      <c r="T30" s="8"/>
      <c r="U30" s="8"/>
      <c r="V30" s="8"/>
      <c r="W30" s="8">
        <v>1878798</v>
      </c>
      <c r="X30" s="8">
        <v>1426497</v>
      </c>
      <c r="Y30" s="8">
        <v>452301</v>
      </c>
      <c r="Z30" s="2">
        <v>31.71</v>
      </c>
      <c r="AA30" s="6">
        <v>1902000</v>
      </c>
    </row>
    <row r="31" spans="1:27" ht="13.5">
      <c r="A31" s="25" t="s">
        <v>55</v>
      </c>
      <c r="B31" s="24"/>
      <c r="C31" s="6">
        <v>35168496</v>
      </c>
      <c r="D31" s="6"/>
      <c r="E31" s="7">
        <v>26679664</v>
      </c>
      <c r="F31" s="8">
        <v>32886494</v>
      </c>
      <c r="G31" s="8">
        <v>2657373</v>
      </c>
      <c r="H31" s="8">
        <v>2303837</v>
      </c>
      <c r="I31" s="8">
        <v>3471601</v>
      </c>
      <c r="J31" s="8">
        <v>8432811</v>
      </c>
      <c r="K31" s="8">
        <v>4191912</v>
      </c>
      <c r="L31" s="8">
        <v>3574057</v>
      </c>
      <c r="M31" s="8">
        <v>6609989</v>
      </c>
      <c r="N31" s="8">
        <v>14375958</v>
      </c>
      <c r="O31" s="8">
        <v>2940059</v>
      </c>
      <c r="P31" s="8">
        <v>2615474</v>
      </c>
      <c r="Q31" s="8">
        <v>5032045</v>
      </c>
      <c r="R31" s="8">
        <v>10587578</v>
      </c>
      <c r="S31" s="8"/>
      <c r="T31" s="8"/>
      <c r="U31" s="8"/>
      <c r="V31" s="8"/>
      <c r="W31" s="8">
        <v>33396347</v>
      </c>
      <c r="X31" s="8">
        <v>24664844</v>
      </c>
      <c r="Y31" s="8">
        <v>8731503</v>
      </c>
      <c r="Z31" s="2">
        <v>35.4</v>
      </c>
      <c r="AA31" s="6">
        <v>32886494</v>
      </c>
    </row>
    <row r="32" spans="1:27" ht="13.5">
      <c r="A32" s="25" t="s">
        <v>43</v>
      </c>
      <c r="B32" s="24"/>
      <c r="C32" s="6">
        <v>247783</v>
      </c>
      <c r="D32" s="6"/>
      <c r="E32" s="7">
        <v>400000</v>
      </c>
      <c r="F32" s="8">
        <v>758987</v>
      </c>
      <c r="G32" s="8">
        <v>15173</v>
      </c>
      <c r="H32" s="8">
        <v>70174</v>
      </c>
      <c r="I32" s="8">
        <v>69186</v>
      </c>
      <c r="J32" s="8">
        <v>154533</v>
      </c>
      <c r="K32" s="8">
        <v>18433</v>
      </c>
      <c r="L32" s="8">
        <v>21486</v>
      </c>
      <c r="M32" s="8"/>
      <c r="N32" s="8">
        <v>39919</v>
      </c>
      <c r="O32" s="8">
        <v>138807</v>
      </c>
      <c r="P32" s="8"/>
      <c r="Q32" s="8">
        <v>28000</v>
      </c>
      <c r="R32" s="8">
        <v>166807</v>
      </c>
      <c r="S32" s="8"/>
      <c r="T32" s="8"/>
      <c r="U32" s="8"/>
      <c r="V32" s="8"/>
      <c r="W32" s="8">
        <v>361259</v>
      </c>
      <c r="X32" s="8">
        <v>569240</v>
      </c>
      <c r="Y32" s="8">
        <v>-207981</v>
      </c>
      <c r="Z32" s="2">
        <v>-36.54</v>
      </c>
      <c r="AA32" s="6">
        <v>758987</v>
      </c>
    </row>
    <row r="33" spans="1:27" ht="13.5">
      <c r="A33" s="25" t="s">
        <v>56</v>
      </c>
      <c r="B33" s="24"/>
      <c r="C33" s="6">
        <v>34749651</v>
      </c>
      <c r="D33" s="6"/>
      <c r="E33" s="7">
        <v>46465652</v>
      </c>
      <c r="F33" s="8">
        <v>40888355</v>
      </c>
      <c r="G33" s="8">
        <v>1264061</v>
      </c>
      <c r="H33" s="8">
        <v>2276164</v>
      </c>
      <c r="I33" s="8">
        <v>3713825</v>
      </c>
      <c r="J33" s="8">
        <v>7254050</v>
      </c>
      <c r="K33" s="8">
        <v>3644579</v>
      </c>
      <c r="L33" s="8">
        <v>2727662</v>
      </c>
      <c r="M33" s="8">
        <v>3952909</v>
      </c>
      <c r="N33" s="8">
        <v>10325150</v>
      </c>
      <c r="O33" s="8">
        <v>3367945</v>
      </c>
      <c r="P33" s="8">
        <v>2888160</v>
      </c>
      <c r="Q33" s="8">
        <v>2894792</v>
      </c>
      <c r="R33" s="8">
        <v>9150897</v>
      </c>
      <c r="S33" s="8"/>
      <c r="T33" s="8"/>
      <c r="U33" s="8"/>
      <c r="V33" s="8"/>
      <c r="W33" s="8">
        <v>26730097</v>
      </c>
      <c r="X33" s="8">
        <v>30666251</v>
      </c>
      <c r="Y33" s="8">
        <v>-3936154</v>
      </c>
      <c r="Z33" s="2">
        <v>-12.84</v>
      </c>
      <c r="AA33" s="6">
        <v>40888355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190489376</v>
      </c>
      <c r="D35" s="33">
        <f>SUM(D24:D34)</f>
        <v>0</v>
      </c>
      <c r="E35" s="34">
        <f t="shared" si="1"/>
        <v>190086898</v>
      </c>
      <c r="F35" s="35">
        <f t="shared" si="1"/>
        <v>192930912</v>
      </c>
      <c r="G35" s="35">
        <f t="shared" si="1"/>
        <v>13064579</v>
      </c>
      <c r="H35" s="35">
        <f t="shared" si="1"/>
        <v>15427987</v>
      </c>
      <c r="I35" s="35">
        <f t="shared" si="1"/>
        <v>19757421</v>
      </c>
      <c r="J35" s="35">
        <f t="shared" si="1"/>
        <v>48249987</v>
      </c>
      <c r="K35" s="35">
        <f t="shared" si="1"/>
        <v>16991174</v>
      </c>
      <c r="L35" s="35">
        <f t="shared" si="1"/>
        <v>20213997</v>
      </c>
      <c r="M35" s="35">
        <f t="shared" si="1"/>
        <v>21898697</v>
      </c>
      <c r="N35" s="35">
        <f t="shared" si="1"/>
        <v>59103868</v>
      </c>
      <c r="O35" s="35">
        <f t="shared" si="1"/>
        <v>17861506</v>
      </c>
      <c r="P35" s="35">
        <f t="shared" si="1"/>
        <v>16595811</v>
      </c>
      <c r="Q35" s="35">
        <f t="shared" si="1"/>
        <v>19016049</v>
      </c>
      <c r="R35" s="35">
        <f t="shared" si="1"/>
        <v>53473366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160827221</v>
      </c>
      <c r="X35" s="35">
        <f t="shared" si="1"/>
        <v>144698121</v>
      </c>
      <c r="Y35" s="35">
        <f t="shared" si="1"/>
        <v>16129100</v>
      </c>
      <c r="Z35" s="36">
        <f>+IF(X35&lt;&gt;0,+(Y35/X35)*100,0)</f>
        <v>11.146723874873262</v>
      </c>
      <c r="AA35" s="33">
        <f>SUM(AA24:AA34)</f>
        <v>192930912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-17712331</v>
      </c>
      <c r="D37" s="46">
        <f>+D21-D35</f>
        <v>0</v>
      </c>
      <c r="E37" s="47">
        <f t="shared" si="2"/>
        <v>7843349</v>
      </c>
      <c r="F37" s="48">
        <f t="shared" si="2"/>
        <v>2043347</v>
      </c>
      <c r="G37" s="48">
        <f t="shared" si="2"/>
        <v>65366417</v>
      </c>
      <c r="H37" s="48">
        <f t="shared" si="2"/>
        <v>-13139113</v>
      </c>
      <c r="I37" s="48">
        <f t="shared" si="2"/>
        <v>-16888637</v>
      </c>
      <c r="J37" s="48">
        <f t="shared" si="2"/>
        <v>35338667</v>
      </c>
      <c r="K37" s="48">
        <f t="shared" si="2"/>
        <v>-13898053</v>
      </c>
      <c r="L37" s="48">
        <f t="shared" si="2"/>
        <v>-16440925</v>
      </c>
      <c r="M37" s="48">
        <f t="shared" si="2"/>
        <v>32290605</v>
      </c>
      <c r="N37" s="48">
        <f t="shared" si="2"/>
        <v>1951627</v>
      </c>
      <c r="O37" s="48">
        <f t="shared" si="2"/>
        <v>-15482387</v>
      </c>
      <c r="P37" s="48">
        <f t="shared" si="2"/>
        <v>-13863229</v>
      </c>
      <c r="Q37" s="48">
        <f t="shared" si="2"/>
        <v>21639537</v>
      </c>
      <c r="R37" s="48">
        <f t="shared" si="2"/>
        <v>-7706079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29584215</v>
      </c>
      <c r="X37" s="48">
        <f>IF(F21=F35,0,X21-X35)</f>
        <v>1532573</v>
      </c>
      <c r="Y37" s="48">
        <f t="shared" si="2"/>
        <v>28051642</v>
      </c>
      <c r="Z37" s="49">
        <f>+IF(X37&lt;&gt;0,+(Y37/X37)*100,0)</f>
        <v>1830.3625341174613</v>
      </c>
      <c r="AA37" s="46">
        <f>+AA21-AA35</f>
        <v>2043347</v>
      </c>
    </row>
    <row r="38" spans="1:27" ht="22.5" customHeight="1">
      <c r="A38" s="50" t="s">
        <v>60</v>
      </c>
      <c r="B38" s="29"/>
      <c r="C38" s="6">
        <v>31329991</v>
      </c>
      <c r="D38" s="6"/>
      <c r="E38" s="7">
        <v>39873000</v>
      </c>
      <c r="F38" s="8">
        <v>31873000</v>
      </c>
      <c r="G38" s="8">
        <v>2712860</v>
      </c>
      <c r="H38" s="8">
        <v>4997038</v>
      </c>
      <c r="I38" s="8">
        <v>1940831</v>
      </c>
      <c r="J38" s="8">
        <v>9650729</v>
      </c>
      <c r="K38" s="8">
        <v>132804</v>
      </c>
      <c r="L38" s="8">
        <v>5042245</v>
      </c>
      <c r="M38" s="8">
        <v>2628033</v>
      </c>
      <c r="N38" s="8">
        <v>7803082</v>
      </c>
      <c r="O38" s="8"/>
      <c r="P38" s="8">
        <v>2717393</v>
      </c>
      <c r="Q38" s="8">
        <v>3697976</v>
      </c>
      <c r="R38" s="8">
        <v>6415369</v>
      </c>
      <c r="S38" s="8"/>
      <c r="T38" s="8"/>
      <c r="U38" s="8"/>
      <c r="V38" s="8"/>
      <c r="W38" s="8">
        <v>23869180</v>
      </c>
      <c r="X38" s="8">
        <v>23904751</v>
      </c>
      <c r="Y38" s="8">
        <v>-35571</v>
      </c>
      <c r="Z38" s="2">
        <v>-0.15</v>
      </c>
      <c r="AA38" s="6">
        <v>31873000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13617660</v>
      </c>
      <c r="D41" s="56">
        <f>SUM(D37:D40)</f>
        <v>0</v>
      </c>
      <c r="E41" s="57">
        <f t="shared" si="3"/>
        <v>47716349</v>
      </c>
      <c r="F41" s="58">
        <f t="shared" si="3"/>
        <v>33916347</v>
      </c>
      <c r="G41" s="58">
        <f t="shared" si="3"/>
        <v>68079277</v>
      </c>
      <c r="H41" s="58">
        <f t="shared" si="3"/>
        <v>-8142075</v>
      </c>
      <c r="I41" s="58">
        <f t="shared" si="3"/>
        <v>-14947806</v>
      </c>
      <c r="J41" s="58">
        <f t="shared" si="3"/>
        <v>44989396</v>
      </c>
      <c r="K41" s="58">
        <f t="shared" si="3"/>
        <v>-13765249</v>
      </c>
      <c r="L41" s="58">
        <f t="shared" si="3"/>
        <v>-11398680</v>
      </c>
      <c r="M41" s="58">
        <f t="shared" si="3"/>
        <v>34918638</v>
      </c>
      <c r="N41" s="58">
        <f t="shared" si="3"/>
        <v>9754709</v>
      </c>
      <c r="O41" s="58">
        <f t="shared" si="3"/>
        <v>-15482387</v>
      </c>
      <c r="P41" s="58">
        <f t="shared" si="3"/>
        <v>-11145836</v>
      </c>
      <c r="Q41" s="58">
        <f t="shared" si="3"/>
        <v>25337513</v>
      </c>
      <c r="R41" s="58">
        <f t="shared" si="3"/>
        <v>-1290710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53453395</v>
      </c>
      <c r="X41" s="58">
        <f t="shared" si="3"/>
        <v>25437324</v>
      </c>
      <c r="Y41" s="58">
        <f t="shared" si="3"/>
        <v>28016071</v>
      </c>
      <c r="Z41" s="59">
        <f>+IF(X41&lt;&gt;0,+(Y41/X41)*100,0)</f>
        <v>110.13765048556208</v>
      </c>
      <c r="AA41" s="56">
        <f>SUM(AA37:AA40)</f>
        <v>33916347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13617660</v>
      </c>
      <c r="D43" s="64">
        <f>+D41-D42</f>
        <v>0</v>
      </c>
      <c r="E43" s="65">
        <f t="shared" si="4"/>
        <v>47716349</v>
      </c>
      <c r="F43" s="66">
        <f t="shared" si="4"/>
        <v>33916347</v>
      </c>
      <c r="G43" s="66">
        <f t="shared" si="4"/>
        <v>68079277</v>
      </c>
      <c r="H43" s="66">
        <f t="shared" si="4"/>
        <v>-8142075</v>
      </c>
      <c r="I43" s="66">
        <f t="shared" si="4"/>
        <v>-14947806</v>
      </c>
      <c r="J43" s="66">
        <f t="shared" si="4"/>
        <v>44989396</v>
      </c>
      <c r="K43" s="66">
        <f t="shared" si="4"/>
        <v>-13765249</v>
      </c>
      <c r="L43" s="66">
        <f t="shared" si="4"/>
        <v>-11398680</v>
      </c>
      <c r="M43" s="66">
        <f t="shared" si="4"/>
        <v>34918638</v>
      </c>
      <c r="N43" s="66">
        <f t="shared" si="4"/>
        <v>9754709</v>
      </c>
      <c r="O43" s="66">
        <f t="shared" si="4"/>
        <v>-15482387</v>
      </c>
      <c r="P43" s="66">
        <f t="shared" si="4"/>
        <v>-11145836</v>
      </c>
      <c r="Q43" s="66">
        <f t="shared" si="4"/>
        <v>25337513</v>
      </c>
      <c r="R43" s="66">
        <f t="shared" si="4"/>
        <v>-1290710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53453395</v>
      </c>
      <c r="X43" s="66">
        <f t="shared" si="4"/>
        <v>25437324</v>
      </c>
      <c r="Y43" s="66">
        <f t="shared" si="4"/>
        <v>28016071</v>
      </c>
      <c r="Z43" s="67">
        <f>+IF(X43&lt;&gt;0,+(Y43/X43)*100,0)</f>
        <v>110.13765048556208</v>
      </c>
      <c r="AA43" s="64">
        <f>+AA41-AA42</f>
        <v>33916347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13617660</v>
      </c>
      <c r="D45" s="56">
        <f>SUM(D43:D44)</f>
        <v>0</v>
      </c>
      <c r="E45" s="57">
        <f t="shared" si="5"/>
        <v>47716349</v>
      </c>
      <c r="F45" s="58">
        <f t="shared" si="5"/>
        <v>33916347</v>
      </c>
      <c r="G45" s="58">
        <f t="shared" si="5"/>
        <v>68079277</v>
      </c>
      <c r="H45" s="58">
        <f t="shared" si="5"/>
        <v>-8142075</v>
      </c>
      <c r="I45" s="58">
        <f t="shared" si="5"/>
        <v>-14947806</v>
      </c>
      <c r="J45" s="58">
        <f t="shared" si="5"/>
        <v>44989396</v>
      </c>
      <c r="K45" s="58">
        <f t="shared" si="5"/>
        <v>-13765249</v>
      </c>
      <c r="L45" s="58">
        <f t="shared" si="5"/>
        <v>-11398680</v>
      </c>
      <c r="M45" s="58">
        <f t="shared" si="5"/>
        <v>34918638</v>
      </c>
      <c r="N45" s="58">
        <f t="shared" si="5"/>
        <v>9754709</v>
      </c>
      <c r="O45" s="58">
        <f t="shared" si="5"/>
        <v>-15482387</v>
      </c>
      <c r="P45" s="58">
        <f t="shared" si="5"/>
        <v>-11145836</v>
      </c>
      <c r="Q45" s="58">
        <f t="shared" si="5"/>
        <v>25337513</v>
      </c>
      <c r="R45" s="58">
        <f t="shared" si="5"/>
        <v>-1290710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53453395</v>
      </c>
      <c r="X45" s="58">
        <f t="shared" si="5"/>
        <v>25437324</v>
      </c>
      <c r="Y45" s="58">
        <f t="shared" si="5"/>
        <v>28016071</v>
      </c>
      <c r="Z45" s="59">
        <f>+IF(X45&lt;&gt;0,+(Y45/X45)*100,0)</f>
        <v>110.13765048556208</v>
      </c>
      <c r="AA45" s="56">
        <f>SUM(AA43:AA44)</f>
        <v>33916347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13617660</v>
      </c>
      <c r="D47" s="71">
        <f>SUM(D45:D46)</f>
        <v>0</v>
      </c>
      <c r="E47" s="72">
        <f t="shared" si="6"/>
        <v>47716349</v>
      </c>
      <c r="F47" s="73">
        <f t="shared" si="6"/>
        <v>33916347</v>
      </c>
      <c r="G47" s="73">
        <f t="shared" si="6"/>
        <v>68079277</v>
      </c>
      <c r="H47" s="74">
        <f t="shared" si="6"/>
        <v>-8142075</v>
      </c>
      <c r="I47" s="74">
        <f t="shared" si="6"/>
        <v>-14947806</v>
      </c>
      <c r="J47" s="74">
        <f t="shared" si="6"/>
        <v>44989396</v>
      </c>
      <c r="K47" s="74">
        <f t="shared" si="6"/>
        <v>-13765249</v>
      </c>
      <c r="L47" s="74">
        <f t="shared" si="6"/>
        <v>-11398680</v>
      </c>
      <c r="M47" s="73">
        <f t="shared" si="6"/>
        <v>34918638</v>
      </c>
      <c r="N47" s="73">
        <f t="shared" si="6"/>
        <v>9754709</v>
      </c>
      <c r="O47" s="74">
        <f t="shared" si="6"/>
        <v>-15482387</v>
      </c>
      <c r="P47" s="74">
        <f t="shared" si="6"/>
        <v>-11145836</v>
      </c>
      <c r="Q47" s="74">
        <f t="shared" si="6"/>
        <v>25337513</v>
      </c>
      <c r="R47" s="74">
        <f t="shared" si="6"/>
        <v>-1290710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53453395</v>
      </c>
      <c r="X47" s="74">
        <f t="shared" si="6"/>
        <v>25437324</v>
      </c>
      <c r="Y47" s="74">
        <f t="shared" si="6"/>
        <v>28016071</v>
      </c>
      <c r="Z47" s="75">
        <f>+IF(X47&lt;&gt;0,+(Y47/X47)*100,0)</f>
        <v>110.13765048556208</v>
      </c>
      <c r="AA47" s="76">
        <f>SUM(AA45:AA46)</f>
        <v>33916347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64540056</v>
      </c>
      <c r="D5" s="6"/>
      <c r="E5" s="7">
        <v>75541047</v>
      </c>
      <c r="F5" s="8">
        <v>91148501</v>
      </c>
      <c r="G5" s="8">
        <v>66170686</v>
      </c>
      <c r="H5" s="8">
        <v>3442773</v>
      </c>
      <c r="I5" s="8">
        <v>3569834</v>
      </c>
      <c r="J5" s="8">
        <v>73183293</v>
      </c>
      <c r="K5" s="8">
        <v>3160643</v>
      </c>
      <c r="L5" s="8">
        <v>4666924</v>
      </c>
      <c r="M5" s="8">
        <v>3585068</v>
      </c>
      <c r="N5" s="8">
        <v>11412635</v>
      </c>
      <c r="O5" s="8">
        <v>3583776</v>
      </c>
      <c r="P5" s="8">
        <v>3473260</v>
      </c>
      <c r="Q5" s="8">
        <v>-4032463</v>
      </c>
      <c r="R5" s="8">
        <v>3024573</v>
      </c>
      <c r="S5" s="8"/>
      <c r="T5" s="8"/>
      <c r="U5" s="8"/>
      <c r="V5" s="8"/>
      <c r="W5" s="8">
        <v>87620501</v>
      </c>
      <c r="X5" s="8">
        <v>68361371</v>
      </c>
      <c r="Y5" s="8">
        <v>19259130</v>
      </c>
      <c r="Z5" s="2">
        <v>28.17</v>
      </c>
      <c r="AA5" s="6">
        <v>91148501</v>
      </c>
    </row>
    <row r="6" spans="1:27" ht="13.5">
      <c r="A6" s="23" t="s">
        <v>32</v>
      </c>
      <c r="B6" s="24"/>
      <c r="C6" s="6">
        <v>60006174</v>
      </c>
      <c r="D6" s="6"/>
      <c r="E6" s="7">
        <v>75168000</v>
      </c>
      <c r="F6" s="8">
        <v>71808000</v>
      </c>
      <c r="G6" s="8">
        <v>4527666</v>
      </c>
      <c r="H6" s="8">
        <v>4793446</v>
      </c>
      <c r="I6" s="8">
        <v>6120291</v>
      </c>
      <c r="J6" s="8">
        <v>15441403</v>
      </c>
      <c r="K6" s="8">
        <v>5917876</v>
      </c>
      <c r="L6" s="8">
        <v>4857716</v>
      </c>
      <c r="M6" s="8">
        <v>4831147</v>
      </c>
      <c r="N6" s="8">
        <v>15606739</v>
      </c>
      <c r="O6" s="8">
        <v>5611742</v>
      </c>
      <c r="P6" s="8">
        <v>5387265</v>
      </c>
      <c r="Q6" s="8">
        <v>5035552</v>
      </c>
      <c r="R6" s="8">
        <v>16034559</v>
      </c>
      <c r="S6" s="8"/>
      <c r="T6" s="8"/>
      <c r="U6" s="8"/>
      <c r="V6" s="8"/>
      <c r="W6" s="8">
        <v>47082701</v>
      </c>
      <c r="X6" s="8">
        <v>53856003</v>
      </c>
      <c r="Y6" s="8">
        <v>-6773302</v>
      </c>
      <c r="Z6" s="2">
        <v>-12.58</v>
      </c>
      <c r="AA6" s="6">
        <v>71808000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7961409</v>
      </c>
      <c r="D9" s="6"/>
      <c r="E9" s="7">
        <v>9200000</v>
      </c>
      <c r="F9" s="8">
        <v>9174477</v>
      </c>
      <c r="G9" s="8">
        <v>692505</v>
      </c>
      <c r="H9" s="8">
        <v>692586</v>
      </c>
      <c r="I9" s="8">
        <v>693002</v>
      </c>
      <c r="J9" s="8">
        <v>2078093</v>
      </c>
      <c r="K9" s="8">
        <v>686432</v>
      </c>
      <c r="L9" s="8">
        <v>693002</v>
      </c>
      <c r="M9" s="8">
        <v>761357</v>
      </c>
      <c r="N9" s="8">
        <v>2140791</v>
      </c>
      <c r="O9" s="8">
        <v>761357</v>
      </c>
      <c r="P9" s="8">
        <v>731557</v>
      </c>
      <c r="Q9" s="8">
        <v>717307</v>
      </c>
      <c r="R9" s="8">
        <v>2210221</v>
      </c>
      <c r="S9" s="8"/>
      <c r="T9" s="8"/>
      <c r="U9" s="8"/>
      <c r="V9" s="8"/>
      <c r="W9" s="8">
        <v>6429105</v>
      </c>
      <c r="X9" s="8">
        <v>6880857</v>
      </c>
      <c r="Y9" s="8">
        <v>-451752</v>
      </c>
      <c r="Z9" s="2">
        <v>-6.57</v>
      </c>
      <c r="AA9" s="6">
        <v>9174477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1164126</v>
      </c>
      <c r="D11" s="6"/>
      <c r="E11" s="7">
        <v>864300</v>
      </c>
      <c r="F11" s="8">
        <v>1484300</v>
      </c>
      <c r="G11" s="8">
        <v>63570</v>
      </c>
      <c r="H11" s="8">
        <v>139094</v>
      </c>
      <c r="I11" s="8">
        <v>56063</v>
      </c>
      <c r="J11" s="8">
        <v>258727</v>
      </c>
      <c r="K11" s="8">
        <v>120397</v>
      </c>
      <c r="L11" s="8">
        <v>82235</v>
      </c>
      <c r="M11" s="8">
        <v>187408</v>
      </c>
      <c r="N11" s="8">
        <v>390040</v>
      </c>
      <c r="O11" s="8">
        <v>83816</v>
      </c>
      <c r="P11" s="8">
        <v>43991</v>
      </c>
      <c r="Q11" s="8">
        <v>32575</v>
      </c>
      <c r="R11" s="8">
        <v>160382</v>
      </c>
      <c r="S11" s="8"/>
      <c r="T11" s="8"/>
      <c r="U11" s="8"/>
      <c r="V11" s="8"/>
      <c r="W11" s="8">
        <v>809149</v>
      </c>
      <c r="X11" s="8">
        <v>1113224</v>
      </c>
      <c r="Y11" s="8">
        <v>-304075</v>
      </c>
      <c r="Z11" s="2">
        <v>-27.31</v>
      </c>
      <c r="AA11" s="6">
        <v>1484300</v>
      </c>
    </row>
    <row r="12" spans="1:27" ht="13.5">
      <c r="A12" s="25" t="s">
        <v>37</v>
      </c>
      <c r="B12" s="29"/>
      <c r="C12" s="6">
        <v>724229</v>
      </c>
      <c r="D12" s="6"/>
      <c r="E12" s="7">
        <v>1055000</v>
      </c>
      <c r="F12" s="8">
        <v>1055000</v>
      </c>
      <c r="G12" s="8">
        <v>40294</v>
      </c>
      <c r="H12" s="8">
        <v>82913</v>
      </c>
      <c r="I12" s="8">
        <v>26663</v>
      </c>
      <c r="J12" s="8">
        <v>149870</v>
      </c>
      <c r="K12" s="8">
        <v>59372</v>
      </c>
      <c r="L12" s="8">
        <v>37070</v>
      </c>
      <c r="M12" s="8">
        <v>63377</v>
      </c>
      <c r="N12" s="8">
        <v>159819</v>
      </c>
      <c r="O12" s="8">
        <v>102158</v>
      </c>
      <c r="P12" s="8">
        <v>48473</v>
      </c>
      <c r="Q12" s="8">
        <v>26398</v>
      </c>
      <c r="R12" s="8">
        <v>177029</v>
      </c>
      <c r="S12" s="8"/>
      <c r="T12" s="8"/>
      <c r="U12" s="8"/>
      <c r="V12" s="8"/>
      <c r="W12" s="8">
        <v>486718</v>
      </c>
      <c r="X12" s="8">
        <v>791249</v>
      </c>
      <c r="Y12" s="8">
        <v>-304531</v>
      </c>
      <c r="Z12" s="2">
        <v>-38.49</v>
      </c>
      <c r="AA12" s="6">
        <v>1055000</v>
      </c>
    </row>
    <row r="13" spans="1:27" ht="13.5">
      <c r="A13" s="23" t="s">
        <v>38</v>
      </c>
      <c r="B13" s="29"/>
      <c r="C13" s="6">
        <v>1751243</v>
      </c>
      <c r="D13" s="6"/>
      <c r="E13" s="7"/>
      <c r="F13" s="8"/>
      <c r="G13" s="8"/>
      <c r="H13" s="8"/>
      <c r="I13" s="8">
        <v>85124</v>
      </c>
      <c r="J13" s="8">
        <v>85124</v>
      </c>
      <c r="K13" s="8">
        <v>159204</v>
      </c>
      <c r="L13" s="8">
        <v>-691</v>
      </c>
      <c r="M13" s="8">
        <v>162644</v>
      </c>
      <c r="N13" s="8">
        <v>321157</v>
      </c>
      <c r="O13" s="8">
        <v>222100</v>
      </c>
      <c r="P13" s="8"/>
      <c r="Q13" s="8">
        <v>209507</v>
      </c>
      <c r="R13" s="8">
        <v>431607</v>
      </c>
      <c r="S13" s="8"/>
      <c r="T13" s="8"/>
      <c r="U13" s="8"/>
      <c r="V13" s="8"/>
      <c r="W13" s="8">
        <v>837888</v>
      </c>
      <c r="X13" s="8"/>
      <c r="Y13" s="8">
        <v>837888</v>
      </c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889421</v>
      </c>
      <c r="D15" s="6"/>
      <c r="E15" s="7">
        <v>4000000</v>
      </c>
      <c r="F15" s="8">
        <v>2500000</v>
      </c>
      <c r="G15" s="8">
        <v>6647</v>
      </c>
      <c r="H15" s="8">
        <v>1242</v>
      </c>
      <c r="I15" s="8">
        <v>17903</v>
      </c>
      <c r="J15" s="8">
        <v>25792</v>
      </c>
      <c r="K15" s="8">
        <v>5000</v>
      </c>
      <c r="L15" s="8">
        <v>-7418</v>
      </c>
      <c r="M15" s="8">
        <v>2490</v>
      </c>
      <c r="N15" s="8">
        <v>72</v>
      </c>
      <c r="O15" s="8">
        <v>6926</v>
      </c>
      <c r="P15" s="8">
        <v>2310</v>
      </c>
      <c r="Q15" s="8">
        <v>1665</v>
      </c>
      <c r="R15" s="8">
        <v>10901</v>
      </c>
      <c r="S15" s="8"/>
      <c r="T15" s="8"/>
      <c r="U15" s="8"/>
      <c r="V15" s="8"/>
      <c r="W15" s="8">
        <v>36765</v>
      </c>
      <c r="X15" s="8">
        <v>1875001</v>
      </c>
      <c r="Y15" s="8">
        <v>-1838236</v>
      </c>
      <c r="Z15" s="2">
        <v>-98.04</v>
      </c>
      <c r="AA15" s="6">
        <v>2500000</v>
      </c>
    </row>
    <row r="16" spans="1:27" ht="13.5">
      <c r="A16" s="23" t="s">
        <v>41</v>
      </c>
      <c r="B16" s="29"/>
      <c r="C16" s="6">
        <v>57831</v>
      </c>
      <c r="D16" s="6"/>
      <c r="E16" s="7">
        <v>4000000</v>
      </c>
      <c r="F16" s="8">
        <v>2000000</v>
      </c>
      <c r="G16" s="8">
        <v>18090</v>
      </c>
      <c r="H16" s="8">
        <v>1675</v>
      </c>
      <c r="I16" s="8">
        <v>2247</v>
      </c>
      <c r="J16" s="8">
        <v>22012</v>
      </c>
      <c r="K16" s="8">
        <v>2525</v>
      </c>
      <c r="L16" s="8">
        <v>5383</v>
      </c>
      <c r="M16" s="8">
        <v>19840</v>
      </c>
      <c r="N16" s="8">
        <v>27748</v>
      </c>
      <c r="O16" s="8">
        <v>1217</v>
      </c>
      <c r="P16" s="8"/>
      <c r="Q16" s="8">
        <v>1344</v>
      </c>
      <c r="R16" s="8">
        <v>2561</v>
      </c>
      <c r="S16" s="8"/>
      <c r="T16" s="8"/>
      <c r="U16" s="8"/>
      <c r="V16" s="8"/>
      <c r="W16" s="8">
        <v>52321</v>
      </c>
      <c r="X16" s="8">
        <v>1499999</v>
      </c>
      <c r="Y16" s="8">
        <v>-1447678</v>
      </c>
      <c r="Z16" s="2">
        <v>-96.51</v>
      </c>
      <c r="AA16" s="6">
        <v>2000000</v>
      </c>
    </row>
    <row r="17" spans="1:27" ht="13.5">
      <c r="A17" s="23" t="s">
        <v>42</v>
      </c>
      <c r="B17" s="29"/>
      <c r="C17" s="6">
        <v>2443729</v>
      </c>
      <c r="D17" s="6"/>
      <c r="E17" s="7"/>
      <c r="F17" s="8"/>
      <c r="G17" s="8">
        <v>222650</v>
      </c>
      <c r="H17" s="8">
        <v>208880</v>
      </c>
      <c r="I17" s="8">
        <v>171340</v>
      </c>
      <c r="J17" s="8">
        <v>602870</v>
      </c>
      <c r="K17" s="8">
        <v>252610</v>
      </c>
      <c r="L17" s="8">
        <v>190660</v>
      </c>
      <c r="M17" s="8">
        <v>117630</v>
      </c>
      <c r="N17" s="8">
        <v>560900</v>
      </c>
      <c r="O17" s="8">
        <v>210940</v>
      </c>
      <c r="P17" s="8">
        <v>215280</v>
      </c>
      <c r="Q17" s="8">
        <v>102860</v>
      </c>
      <c r="R17" s="8">
        <v>529080</v>
      </c>
      <c r="S17" s="8"/>
      <c r="T17" s="8"/>
      <c r="U17" s="8"/>
      <c r="V17" s="8"/>
      <c r="W17" s="8">
        <v>1692850</v>
      </c>
      <c r="X17" s="8"/>
      <c r="Y17" s="8">
        <v>1692850</v>
      </c>
      <c r="Z17" s="2"/>
      <c r="AA17" s="6"/>
    </row>
    <row r="18" spans="1:27" ht="13.5">
      <c r="A18" s="23" t="s">
        <v>43</v>
      </c>
      <c r="B18" s="29"/>
      <c r="C18" s="6">
        <v>151015586</v>
      </c>
      <c r="D18" s="6"/>
      <c r="E18" s="7">
        <v>188204000</v>
      </c>
      <c r="F18" s="8">
        <v>193596306</v>
      </c>
      <c r="G18" s="8">
        <v>68129800</v>
      </c>
      <c r="H18" s="8">
        <v>152419</v>
      </c>
      <c r="I18" s="8">
        <v>15931</v>
      </c>
      <c r="J18" s="8">
        <v>68298150</v>
      </c>
      <c r="K18" s="8">
        <v>546982</v>
      </c>
      <c r="L18" s="8">
        <v>5073668</v>
      </c>
      <c r="M18" s="8">
        <v>54398000</v>
      </c>
      <c r="N18" s="8">
        <v>60018650</v>
      </c>
      <c r="O18" s="8"/>
      <c r="P18" s="8"/>
      <c r="Q18" s="8"/>
      <c r="R18" s="8"/>
      <c r="S18" s="8"/>
      <c r="T18" s="8"/>
      <c r="U18" s="8"/>
      <c r="V18" s="8"/>
      <c r="W18" s="8">
        <v>128316800</v>
      </c>
      <c r="X18" s="8">
        <v>145197231</v>
      </c>
      <c r="Y18" s="8">
        <v>-16880431</v>
      </c>
      <c r="Z18" s="2">
        <v>-11.63</v>
      </c>
      <c r="AA18" s="6">
        <v>193596306</v>
      </c>
    </row>
    <row r="19" spans="1:27" ht="13.5">
      <c r="A19" s="23" t="s">
        <v>44</v>
      </c>
      <c r="B19" s="29"/>
      <c r="C19" s="6">
        <v>892443</v>
      </c>
      <c r="D19" s="6"/>
      <c r="E19" s="7">
        <v>1065681</v>
      </c>
      <c r="F19" s="26">
        <v>1385681</v>
      </c>
      <c r="G19" s="26">
        <v>36871</v>
      </c>
      <c r="H19" s="26">
        <v>42188</v>
      </c>
      <c r="I19" s="26">
        <v>-72547</v>
      </c>
      <c r="J19" s="26">
        <v>6512</v>
      </c>
      <c r="K19" s="26">
        <v>32890</v>
      </c>
      <c r="L19" s="26">
        <v>42277</v>
      </c>
      <c r="M19" s="26">
        <v>37341</v>
      </c>
      <c r="N19" s="26">
        <v>112508</v>
      </c>
      <c r="O19" s="26">
        <v>-3822</v>
      </c>
      <c r="P19" s="26">
        <v>65150</v>
      </c>
      <c r="Q19" s="26">
        <v>40898</v>
      </c>
      <c r="R19" s="26">
        <v>102226</v>
      </c>
      <c r="S19" s="26"/>
      <c r="T19" s="26"/>
      <c r="U19" s="26"/>
      <c r="V19" s="26"/>
      <c r="W19" s="26">
        <v>221246</v>
      </c>
      <c r="X19" s="26">
        <v>1039262</v>
      </c>
      <c r="Y19" s="26">
        <v>-818016</v>
      </c>
      <c r="Z19" s="27">
        <v>-78.71</v>
      </c>
      <c r="AA19" s="28">
        <v>1385681</v>
      </c>
    </row>
    <row r="20" spans="1:27" ht="13.5">
      <c r="A20" s="23" t="s">
        <v>45</v>
      </c>
      <c r="B20" s="29"/>
      <c r="C20" s="6"/>
      <c r="D20" s="6"/>
      <c r="E20" s="7">
        <v>300000</v>
      </c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>
        <v>348</v>
      </c>
      <c r="R20" s="8">
        <v>348</v>
      </c>
      <c r="S20" s="8"/>
      <c r="T20" s="8"/>
      <c r="U20" s="8"/>
      <c r="V20" s="8"/>
      <c r="W20" s="30">
        <v>348</v>
      </c>
      <c r="X20" s="8"/>
      <c r="Y20" s="8">
        <v>348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291446247</v>
      </c>
      <c r="D21" s="33">
        <f t="shared" si="0"/>
        <v>0</v>
      </c>
      <c r="E21" s="34">
        <f t="shared" si="0"/>
        <v>359398028</v>
      </c>
      <c r="F21" s="35">
        <f t="shared" si="0"/>
        <v>374152265</v>
      </c>
      <c r="G21" s="35">
        <f t="shared" si="0"/>
        <v>139908779</v>
      </c>
      <c r="H21" s="35">
        <f t="shared" si="0"/>
        <v>9557216</v>
      </c>
      <c r="I21" s="35">
        <f t="shared" si="0"/>
        <v>10685851</v>
      </c>
      <c r="J21" s="35">
        <f t="shared" si="0"/>
        <v>160151846</v>
      </c>
      <c r="K21" s="35">
        <f t="shared" si="0"/>
        <v>10943931</v>
      </c>
      <c r="L21" s="35">
        <f t="shared" si="0"/>
        <v>15640826</v>
      </c>
      <c r="M21" s="35">
        <f t="shared" si="0"/>
        <v>64166302</v>
      </c>
      <c r="N21" s="35">
        <f t="shared" si="0"/>
        <v>90751059</v>
      </c>
      <c r="O21" s="35">
        <f t="shared" si="0"/>
        <v>10580210</v>
      </c>
      <c r="P21" s="35">
        <f t="shared" si="0"/>
        <v>9967286</v>
      </c>
      <c r="Q21" s="35">
        <f t="shared" si="0"/>
        <v>2135991</v>
      </c>
      <c r="R21" s="35">
        <f t="shared" si="0"/>
        <v>22683487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273586392</v>
      </c>
      <c r="X21" s="35">
        <f t="shared" si="0"/>
        <v>280614197</v>
      </c>
      <c r="Y21" s="35">
        <f t="shared" si="0"/>
        <v>-7027805</v>
      </c>
      <c r="Z21" s="36">
        <f>+IF(X21&lt;&gt;0,+(Y21/X21)*100,0)</f>
        <v>-2.5044367231355724</v>
      </c>
      <c r="AA21" s="33">
        <f>SUM(AA5:AA20)</f>
        <v>374152265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134294037</v>
      </c>
      <c r="D24" s="6"/>
      <c r="E24" s="7">
        <v>141398643</v>
      </c>
      <c r="F24" s="8">
        <v>138898643</v>
      </c>
      <c r="G24" s="8">
        <v>11848162</v>
      </c>
      <c r="H24" s="8">
        <v>11532360</v>
      </c>
      <c r="I24" s="8">
        <v>11714817</v>
      </c>
      <c r="J24" s="8">
        <v>35095339</v>
      </c>
      <c r="K24" s="8">
        <v>11408967</v>
      </c>
      <c r="L24" s="8">
        <v>11834025</v>
      </c>
      <c r="M24" s="8">
        <v>11356940</v>
      </c>
      <c r="N24" s="8">
        <v>34599932</v>
      </c>
      <c r="O24" s="8">
        <v>10780272</v>
      </c>
      <c r="P24" s="8">
        <v>11707903</v>
      </c>
      <c r="Q24" s="8">
        <v>11316146</v>
      </c>
      <c r="R24" s="8">
        <v>33804321</v>
      </c>
      <c r="S24" s="8"/>
      <c r="T24" s="8"/>
      <c r="U24" s="8"/>
      <c r="V24" s="8"/>
      <c r="W24" s="8">
        <v>103499592</v>
      </c>
      <c r="X24" s="8">
        <v>104173985</v>
      </c>
      <c r="Y24" s="8">
        <v>-674393</v>
      </c>
      <c r="Z24" s="2">
        <v>-0.65</v>
      </c>
      <c r="AA24" s="6">
        <v>138898643</v>
      </c>
    </row>
    <row r="25" spans="1:27" ht="13.5">
      <c r="A25" s="25" t="s">
        <v>49</v>
      </c>
      <c r="B25" s="24"/>
      <c r="C25" s="6">
        <v>16720823</v>
      </c>
      <c r="D25" s="6"/>
      <c r="E25" s="7">
        <v>17996898</v>
      </c>
      <c r="F25" s="8">
        <v>17996898</v>
      </c>
      <c r="G25" s="8">
        <v>1378698</v>
      </c>
      <c r="H25" s="8">
        <v>1378698</v>
      </c>
      <c r="I25" s="8">
        <v>1378698</v>
      </c>
      <c r="J25" s="8">
        <v>4136094</v>
      </c>
      <c r="K25" s="8">
        <v>1379125</v>
      </c>
      <c r="L25" s="8">
        <v>1382290</v>
      </c>
      <c r="M25" s="8">
        <v>1380081</v>
      </c>
      <c r="N25" s="8">
        <v>4141496</v>
      </c>
      <c r="O25" s="8">
        <v>1380844</v>
      </c>
      <c r="P25" s="8">
        <v>1351996</v>
      </c>
      <c r="Q25" s="8">
        <v>1378877</v>
      </c>
      <c r="R25" s="8">
        <v>4111717</v>
      </c>
      <c r="S25" s="8"/>
      <c r="T25" s="8"/>
      <c r="U25" s="8"/>
      <c r="V25" s="8"/>
      <c r="W25" s="8">
        <v>12389307</v>
      </c>
      <c r="X25" s="8">
        <v>13497666</v>
      </c>
      <c r="Y25" s="8">
        <v>-1108359</v>
      </c>
      <c r="Z25" s="2">
        <v>-8.21</v>
      </c>
      <c r="AA25" s="6">
        <v>17996898</v>
      </c>
    </row>
    <row r="26" spans="1:27" ht="13.5">
      <c r="A26" s="25" t="s">
        <v>50</v>
      </c>
      <c r="B26" s="24"/>
      <c r="C26" s="6">
        <v>5739267</v>
      </c>
      <c r="D26" s="6"/>
      <c r="E26" s="7">
        <v>6000000</v>
      </c>
      <c r="F26" s="8">
        <v>2000000</v>
      </c>
      <c r="G26" s="8"/>
      <c r="H26" s="8">
        <v>12687</v>
      </c>
      <c r="I26" s="8"/>
      <c r="J26" s="8">
        <v>12687</v>
      </c>
      <c r="K26" s="8"/>
      <c r="L26" s="8">
        <v>970</v>
      </c>
      <c r="M26" s="8"/>
      <c r="N26" s="8">
        <v>970</v>
      </c>
      <c r="O26" s="8"/>
      <c r="P26" s="8">
        <v>9211</v>
      </c>
      <c r="Q26" s="8"/>
      <c r="R26" s="8">
        <v>9211</v>
      </c>
      <c r="S26" s="8"/>
      <c r="T26" s="8"/>
      <c r="U26" s="8"/>
      <c r="V26" s="8"/>
      <c r="W26" s="8">
        <v>22868</v>
      </c>
      <c r="X26" s="8">
        <v>1499999</v>
      </c>
      <c r="Y26" s="8">
        <v>-1477131</v>
      </c>
      <c r="Z26" s="2">
        <v>-98.48</v>
      </c>
      <c r="AA26" s="6">
        <v>2000000</v>
      </c>
    </row>
    <row r="27" spans="1:27" ht="13.5">
      <c r="A27" s="25" t="s">
        <v>51</v>
      </c>
      <c r="B27" s="24"/>
      <c r="C27" s="6">
        <v>37729957</v>
      </c>
      <c r="D27" s="6"/>
      <c r="E27" s="7">
        <v>46000000</v>
      </c>
      <c r="F27" s="8">
        <v>46000000</v>
      </c>
      <c r="G27" s="8">
        <v>1000</v>
      </c>
      <c r="H27" s="8">
        <v>5053185</v>
      </c>
      <c r="I27" s="8">
        <v>2495076</v>
      </c>
      <c r="J27" s="8">
        <v>7549261</v>
      </c>
      <c r="K27" s="8">
        <v>2493923</v>
      </c>
      <c r="L27" s="8">
        <v>2491694</v>
      </c>
      <c r="M27" s="8">
        <v>2491656</v>
      </c>
      <c r="N27" s="8">
        <v>7477273</v>
      </c>
      <c r="O27" s="8">
        <v>2566312</v>
      </c>
      <c r="P27" s="8">
        <v>2740834</v>
      </c>
      <c r="Q27" s="8">
        <v>2482340</v>
      </c>
      <c r="R27" s="8">
        <v>7789486</v>
      </c>
      <c r="S27" s="8"/>
      <c r="T27" s="8"/>
      <c r="U27" s="8"/>
      <c r="V27" s="8"/>
      <c r="W27" s="8">
        <v>22816020</v>
      </c>
      <c r="X27" s="8">
        <v>34499998</v>
      </c>
      <c r="Y27" s="8">
        <v>-11683978</v>
      </c>
      <c r="Z27" s="2">
        <v>-33.87</v>
      </c>
      <c r="AA27" s="6">
        <v>46000000</v>
      </c>
    </row>
    <row r="28" spans="1:27" ht="13.5">
      <c r="A28" s="25" t="s">
        <v>52</v>
      </c>
      <c r="B28" s="24"/>
      <c r="C28" s="6">
        <v>11075299</v>
      </c>
      <c r="D28" s="6"/>
      <c r="E28" s="7"/>
      <c r="F28" s="8"/>
      <c r="G28" s="8">
        <v>7351740</v>
      </c>
      <c r="H28" s="8">
        <v>1211270</v>
      </c>
      <c r="I28" s="8">
        <v>1192354</v>
      </c>
      <c r="J28" s="8">
        <v>9755364</v>
      </c>
      <c r="K28" s="8">
        <v>1656137</v>
      </c>
      <c r="L28" s="8">
        <v>1291681</v>
      </c>
      <c r="M28" s="8">
        <v>894170</v>
      </c>
      <c r="N28" s="8">
        <v>3841988</v>
      </c>
      <c r="O28" s="8">
        <v>-5772833</v>
      </c>
      <c r="P28" s="8">
        <v>817670</v>
      </c>
      <c r="Q28" s="8">
        <v>15502</v>
      </c>
      <c r="R28" s="8">
        <v>-4939661</v>
      </c>
      <c r="S28" s="8"/>
      <c r="T28" s="8"/>
      <c r="U28" s="8"/>
      <c r="V28" s="8"/>
      <c r="W28" s="8">
        <v>8657691</v>
      </c>
      <c r="X28" s="8"/>
      <c r="Y28" s="8">
        <v>8657691</v>
      </c>
      <c r="Z28" s="2"/>
      <c r="AA28" s="6"/>
    </row>
    <row r="29" spans="1:27" ht="13.5">
      <c r="A29" s="25" t="s">
        <v>53</v>
      </c>
      <c r="B29" s="24"/>
      <c r="C29" s="6">
        <v>74418860</v>
      </c>
      <c r="D29" s="6"/>
      <c r="E29" s="7">
        <v>74980000</v>
      </c>
      <c r="F29" s="8">
        <v>79980000</v>
      </c>
      <c r="G29" s="8"/>
      <c r="H29" s="8">
        <v>8324297</v>
      </c>
      <c r="I29" s="8">
        <v>8935122</v>
      </c>
      <c r="J29" s="8">
        <v>17259419</v>
      </c>
      <c r="K29" s="8">
        <v>13224281</v>
      </c>
      <c r="L29" s="8">
        <v>5965564</v>
      </c>
      <c r="M29" s="8">
        <v>5745551</v>
      </c>
      <c r="N29" s="8">
        <v>24935396</v>
      </c>
      <c r="O29" s="8">
        <v>5683190</v>
      </c>
      <c r="P29" s="8">
        <v>5801660</v>
      </c>
      <c r="Q29" s="8"/>
      <c r="R29" s="8">
        <v>11484850</v>
      </c>
      <c r="S29" s="8"/>
      <c r="T29" s="8"/>
      <c r="U29" s="8"/>
      <c r="V29" s="8"/>
      <c r="W29" s="8">
        <v>53679665</v>
      </c>
      <c r="X29" s="8">
        <v>59985000</v>
      </c>
      <c r="Y29" s="8">
        <v>-6305335</v>
      </c>
      <c r="Z29" s="2">
        <v>-10.51</v>
      </c>
      <c r="AA29" s="6">
        <v>79980000</v>
      </c>
    </row>
    <row r="30" spans="1:27" ht="13.5">
      <c r="A30" s="25" t="s">
        <v>54</v>
      </c>
      <c r="B30" s="24"/>
      <c r="C30" s="6">
        <v>6888511</v>
      </c>
      <c r="D30" s="6"/>
      <c r="E30" s="7">
        <v>4367026</v>
      </c>
      <c r="F30" s="8">
        <v>3437126</v>
      </c>
      <c r="G30" s="8">
        <v>219303</v>
      </c>
      <c r="H30" s="8">
        <v>319493</v>
      </c>
      <c r="I30" s="8">
        <v>101972</v>
      </c>
      <c r="J30" s="8">
        <v>640768</v>
      </c>
      <c r="K30" s="8">
        <v>1122239</v>
      </c>
      <c r="L30" s="8">
        <v>19380</v>
      </c>
      <c r="M30" s="8">
        <v>151928</v>
      </c>
      <c r="N30" s="8">
        <v>1293547</v>
      </c>
      <c r="O30" s="8">
        <v>119257</v>
      </c>
      <c r="P30" s="8">
        <v>140366</v>
      </c>
      <c r="Q30" s="8">
        <v>299723</v>
      </c>
      <c r="R30" s="8">
        <v>559346</v>
      </c>
      <c r="S30" s="8"/>
      <c r="T30" s="8"/>
      <c r="U30" s="8"/>
      <c r="V30" s="8"/>
      <c r="W30" s="8">
        <v>2493661</v>
      </c>
      <c r="X30" s="8">
        <v>2577842</v>
      </c>
      <c r="Y30" s="8">
        <v>-84181</v>
      </c>
      <c r="Z30" s="2">
        <v>-3.27</v>
      </c>
      <c r="AA30" s="6">
        <v>3437126</v>
      </c>
    </row>
    <row r="31" spans="1:27" ht="13.5">
      <c r="A31" s="25" t="s">
        <v>55</v>
      </c>
      <c r="B31" s="24"/>
      <c r="C31" s="6">
        <v>54084159</v>
      </c>
      <c r="D31" s="6"/>
      <c r="E31" s="7">
        <v>60052429</v>
      </c>
      <c r="F31" s="8">
        <v>59764622</v>
      </c>
      <c r="G31" s="8">
        <v>8428708</v>
      </c>
      <c r="H31" s="8">
        <v>1713846</v>
      </c>
      <c r="I31" s="8">
        <v>2554630</v>
      </c>
      <c r="J31" s="8">
        <v>12697184</v>
      </c>
      <c r="K31" s="8">
        <v>3089412</v>
      </c>
      <c r="L31" s="8">
        <v>6503192</v>
      </c>
      <c r="M31" s="8">
        <v>3690369</v>
      </c>
      <c r="N31" s="8">
        <v>13282973</v>
      </c>
      <c r="O31" s="8">
        <v>4920638</v>
      </c>
      <c r="P31" s="8">
        <v>8219496</v>
      </c>
      <c r="Q31" s="8">
        <v>5792657</v>
      </c>
      <c r="R31" s="8">
        <v>18932791</v>
      </c>
      <c r="S31" s="8"/>
      <c r="T31" s="8"/>
      <c r="U31" s="8"/>
      <c r="V31" s="8"/>
      <c r="W31" s="8">
        <v>44912948</v>
      </c>
      <c r="X31" s="8">
        <v>44823452</v>
      </c>
      <c r="Y31" s="8">
        <v>89496</v>
      </c>
      <c r="Z31" s="2">
        <v>0.2</v>
      </c>
      <c r="AA31" s="6">
        <v>59764622</v>
      </c>
    </row>
    <row r="32" spans="1:27" ht="13.5">
      <c r="A32" s="25" t="s">
        <v>43</v>
      </c>
      <c r="B32" s="24"/>
      <c r="C32" s="6">
        <v>1562570</v>
      </c>
      <c r="D32" s="6"/>
      <c r="E32" s="7">
        <v>700000</v>
      </c>
      <c r="F32" s="8">
        <v>6479770</v>
      </c>
      <c r="G32" s="8"/>
      <c r="H32" s="8">
        <v>114780</v>
      </c>
      <c r="I32" s="8">
        <v>80590</v>
      </c>
      <c r="J32" s="8">
        <v>195370</v>
      </c>
      <c r="K32" s="8"/>
      <c r="L32" s="8">
        <v>3509480</v>
      </c>
      <c r="M32" s="8">
        <v>1060365</v>
      </c>
      <c r="N32" s="8">
        <v>4569845</v>
      </c>
      <c r="O32" s="8">
        <v>660</v>
      </c>
      <c r="P32" s="8"/>
      <c r="Q32" s="8">
        <v>2389700</v>
      </c>
      <c r="R32" s="8">
        <v>2390360</v>
      </c>
      <c r="S32" s="8"/>
      <c r="T32" s="8"/>
      <c r="U32" s="8"/>
      <c r="V32" s="8"/>
      <c r="W32" s="8">
        <v>7155575</v>
      </c>
      <c r="X32" s="8">
        <v>4859830</v>
      </c>
      <c r="Y32" s="8">
        <v>2295745</v>
      </c>
      <c r="Z32" s="2">
        <v>47.24</v>
      </c>
      <c r="AA32" s="6">
        <v>6479770</v>
      </c>
    </row>
    <row r="33" spans="1:27" ht="13.5">
      <c r="A33" s="25" t="s">
        <v>56</v>
      </c>
      <c r="B33" s="24"/>
      <c r="C33" s="6">
        <v>42113833</v>
      </c>
      <c r="D33" s="6"/>
      <c r="E33" s="7">
        <v>43851325</v>
      </c>
      <c r="F33" s="8">
        <v>33411697</v>
      </c>
      <c r="G33" s="8">
        <v>4089235</v>
      </c>
      <c r="H33" s="8">
        <v>2242207</v>
      </c>
      <c r="I33" s="8">
        <v>5034230</v>
      </c>
      <c r="J33" s="8">
        <v>11365672</v>
      </c>
      <c r="K33" s="8">
        <v>3741677</v>
      </c>
      <c r="L33" s="8">
        <v>2144843</v>
      </c>
      <c r="M33" s="8">
        <v>3089860</v>
      </c>
      <c r="N33" s="8">
        <v>8976380</v>
      </c>
      <c r="O33" s="8">
        <v>555292</v>
      </c>
      <c r="P33" s="8">
        <v>2249272</v>
      </c>
      <c r="Q33" s="8">
        <v>1702184</v>
      </c>
      <c r="R33" s="8">
        <v>4506748</v>
      </c>
      <c r="S33" s="8"/>
      <c r="T33" s="8"/>
      <c r="U33" s="8"/>
      <c r="V33" s="8"/>
      <c r="W33" s="8">
        <v>24848800</v>
      </c>
      <c r="X33" s="8">
        <v>25058800</v>
      </c>
      <c r="Y33" s="8">
        <v>-210000</v>
      </c>
      <c r="Z33" s="2">
        <v>-0.84</v>
      </c>
      <c r="AA33" s="6">
        <v>33411697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384627316</v>
      </c>
      <c r="D35" s="33">
        <f>SUM(D24:D34)</f>
        <v>0</v>
      </c>
      <c r="E35" s="34">
        <f t="shared" si="1"/>
        <v>395346321</v>
      </c>
      <c r="F35" s="35">
        <f t="shared" si="1"/>
        <v>387968756</v>
      </c>
      <c r="G35" s="35">
        <f t="shared" si="1"/>
        <v>33316846</v>
      </c>
      <c r="H35" s="35">
        <f t="shared" si="1"/>
        <v>31902823</v>
      </c>
      <c r="I35" s="35">
        <f t="shared" si="1"/>
        <v>33487489</v>
      </c>
      <c r="J35" s="35">
        <f t="shared" si="1"/>
        <v>98707158</v>
      </c>
      <c r="K35" s="35">
        <f t="shared" si="1"/>
        <v>38115761</v>
      </c>
      <c r="L35" s="35">
        <f t="shared" si="1"/>
        <v>35143119</v>
      </c>
      <c r="M35" s="35">
        <f t="shared" si="1"/>
        <v>29860920</v>
      </c>
      <c r="N35" s="35">
        <f t="shared" si="1"/>
        <v>103119800</v>
      </c>
      <c r="O35" s="35">
        <f t="shared" si="1"/>
        <v>20233632</v>
      </c>
      <c r="P35" s="35">
        <f t="shared" si="1"/>
        <v>33038408</v>
      </c>
      <c r="Q35" s="35">
        <f t="shared" si="1"/>
        <v>25377129</v>
      </c>
      <c r="R35" s="35">
        <f t="shared" si="1"/>
        <v>78649169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280476127</v>
      </c>
      <c r="X35" s="35">
        <f t="shared" si="1"/>
        <v>290976572</v>
      </c>
      <c r="Y35" s="35">
        <f t="shared" si="1"/>
        <v>-10500445</v>
      </c>
      <c r="Z35" s="36">
        <f>+IF(X35&lt;&gt;0,+(Y35/X35)*100,0)</f>
        <v>-3.6086908742604886</v>
      </c>
      <c r="AA35" s="33">
        <f>SUM(AA24:AA34)</f>
        <v>387968756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-93181069</v>
      </c>
      <c r="D37" s="46">
        <f>+D21-D35</f>
        <v>0</v>
      </c>
      <c r="E37" s="47">
        <f t="shared" si="2"/>
        <v>-35948293</v>
      </c>
      <c r="F37" s="48">
        <f t="shared" si="2"/>
        <v>-13816491</v>
      </c>
      <c r="G37" s="48">
        <f t="shared" si="2"/>
        <v>106591933</v>
      </c>
      <c r="H37" s="48">
        <f t="shared" si="2"/>
        <v>-22345607</v>
      </c>
      <c r="I37" s="48">
        <f t="shared" si="2"/>
        <v>-22801638</v>
      </c>
      <c r="J37" s="48">
        <f t="shared" si="2"/>
        <v>61444688</v>
      </c>
      <c r="K37" s="48">
        <f t="shared" si="2"/>
        <v>-27171830</v>
      </c>
      <c r="L37" s="48">
        <f t="shared" si="2"/>
        <v>-19502293</v>
      </c>
      <c r="M37" s="48">
        <f t="shared" si="2"/>
        <v>34305382</v>
      </c>
      <c r="N37" s="48">
        <f t="shared" si="2"/>
        <v>-12368741</v>
      </c>
      <c r="O37" s="48">
        <f t="shared" si="2"/>
        <v>-9653422</v>
      </c>
      <c r="P37" s="48">
        <f t="shared" si="2"/>
        <v>-23071122</v>
      </c>
      <c r="Q37" s="48">
        <f t="shared" si="2"/>
        <v>-23241138</v>
      </c>
      <c r="R37" s="48">
        <f t="shared" si="2"/>
        <v>-55965682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-6889735</v>
      </c>
      <c r="X37" s="48">
        <f>IF(F21=F35,0,X21-X35)</f>
        <v>-10362375</v>
      </c>
      <c r="Y37" s="48">
        <f t="shared" si="2"/>
        <v>3472640</v>
      </c>
      <c r="Z37" s="49">
        <f>+IF(X37&lt;&gt;0,+(Y37/X37)*100,0)</f>
        <v>-33.512008588764644</v>
      </c>
      <c r="AA37" s="46">
        <f>+AA21-AA35</f>
        <v>-13816491</v>
      </c>
    </row>
    <row r="38" spans="1:27" ht="22.5" customHeight="1">
      <c r="A38" s="50" t="s">
        <v>60</v>
      </c>
      <c r="B38" s="29"/>
      <c r="C38" s="6">
        <v>54335009</v>
      </c>
      <c r="D38" s="6"/>
      <c r="E38" s="7">
        <v>30900000</v>
      </c>
      <c r="F38" s="8">
        <v>30900000</v>
      </c>
      <c r="G38" s="8">
        <v>15871982</v>
      </c>
      <c r="H38" s="8">
        <v>2957084</v>
      </c>
      <c r="I38" s="8">
        <v>961149</v>
      </c>
      <c r="J38" s="8">
        <v>19790215</v>
      </c>
      <c r="K38" s="8">
        <v>386250</v>
      </c>
      <c r="L38" s="8">
        <v>1847474</v>
      </c>
      <c r="M38" s="8"/>
      <c r="N38" s="8">
        <v>2233724</v>
      </c>
      <c r="O38" s="8"/>
      <c r="P38" s="8"/>
      <c r="Q38" s="8"/>
      <c r="R38" s="8"/>
      <c r="S38" s="8"/>
      <c r="T38" s="8"/>
      <c r="U38" s="8"/>
      <c r="V38" s="8"/>
      <c r="W38" s="8">
        <v>22023939</v>
      </c>
      <c r="X38" s="8">
        <v>23175000</v>
      </c>
      <c r="Y38" s="8">
        <v>-1151061</v>
      </c>
      <c r="Z38" s="2">
        <v>-4.97</v>
      </c>
      <c r="AA38" s="6">
        <v>30900000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-38846060</v>
      </c>
      <c r="D41" s="56">
        <f>SUM(D37:D40)</f>
        <v>0</v>
      </c>
      <c r="E41" s="57">
        <f t="shared" si="3"/>
        <v>-5048293</v>
      </c>
      <c r="F41" s="58">
        <f t="shared" si="3"/>
        <v>17083509</v>
      </c>
      <c r="G41" s="58">
        <f t="shared" si="3"/>
        <v>122463915</v>
      </c>
      <c r="H41" s="58">
        <f t="shared" si="3"/>
        <v>-19388523</v>
      </c>
      <c r="I41" s="58">
        <f t="shared" si="3"/>
        <v>-21840489</v>
      </c>
      <c r="J41" s="58">
        <f t="shared" si="3"/>
        <v>81234903</v>
      </c>
      <c r="K41" s="58">
        <f t="shared" si="3"/>
        <v>-26785580</v>
      </c>
      <c r="L41" s="58">
        <f t="shared" si="3"/>
        <v>-17654819</v>
      </c>
      <c r="M41" s="58">
        <f t="shared" si="3"/>
        <v>34305382</v>
      </c>
      <c r="N41" s="58">
        <f t="shared" si="3"/>
        <v>-10135017</v>
      </c>
      <c r="O41" s="58">
        <f t="shared" si="3"/>
        <v>-9653422</v>
      </c>
      <c r="P41" s="58">
        <f t="shared" si="3"/>
        <v>-23071122</v>
      </c>
      <c r="Q41" s="58">
        <f t="shared" si="3"/>
        <v>-23241138</v>
      </c>
      <c r="R41" s="58">
        <f t="shared" si="3"/>
        <v>-55965682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15134204</v>
      </c>
      <c r="X41" s="58">
        <f t="shared" si="3"/>
        <v>12812625</v>
      </c>
      <c r="Y41" s="58">
        <f t="shared" si="3"/>
        <v>2321579</v>
      </c>
      <c r="Z41" s="59">
        <f>+IF(X41&lt;&gt;0,+(Y41/X41)*100,0)</f>
        <v>18.119464200349263</v>
      </c>
      <c r="AA41" s="56">
        <f>SUM(AA37:AA40)</f>
        <v>17083509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-38846060</v>
      </c>
      <c r="D43" s="64">
        <f>+D41-D42</f>
        <v>0</v>
      </c>
      <c r="E43" s="65">
        <f t="shared" si="4"/>
        <v>-5048293</v>
      </c>
      <c r="F43" s="66">
        <f t="shared" si="4"/>
        <v>17083509</v>
      </c>
      <c r="G43" s="66">
        <f t="shared" si="4"/>
        <v>122463915</v>
      </c>
      <c r="H43" s="66">
        <f t="shared" si="4"/>
        <v>-19388523</v>
      </c>
      <c r="I43" s="66">
        <f t="shared" si="4"/>
        <v>-21840489</v>
      </c>
      <c r="J43" s="66">
        <f t="shared" si="4"/>
        <v>81234903</v>
      </c>
      <c r="K43" s="66">
        <f t="shared" si="4"/>
        <v>-26785580</v>
      </c>
      <c r="L43" s="66">
        <f t="shared" si="4"/>
        <v>-17654819</v>
      </c>
      <c r="M43" s="66">
        <f t="shared" si="4"/>
        <v>34305382</v>
      </c>
      <c r="N43" s="66">
        <f t="shared" si="4"/>
        <v>-10135017</v>
      </c>
      <c r="O43" s="66">
        <f t="shared" si="4"/>
        <v>-9653422</v>
      </c>
      <c r="P43" s="66">
        <f t="shared" si="4"/>
        <v>-23071122</v>
      </c>
      <c r="Q43" s="66">
        <f t="shared" si="4"/>
        <v>-23241138</v>
      </c>
      <c r="R43" s="66">
        <f t="shared" si="4"/>
        <v>-55965682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15134204</v>
      </c>
      <c r="X43" s="66">
        <f t="shared" si="4"/>
        <v>12812625</v>
      </c>
      <c r="Y43" s="66">
        <f t="shared" si="4"/>
        <v>2321579</v>
      </c>
      <c r="Z43" s="67">
        <f>+IF(X43&lt;&gt;0,+(Y43/X43)*100,0)</f>
        <v>18.119464200349263</v>
      </c>
      <c r="AA43" s="64">
        <f>+AA41-AA42</f>
        <v>17083509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-38846060</v>
      </c>
      <c r="D45" s="56">
        <f>SUM(D43:D44)</f>
        <v>0</v>
      </c>
      <c r="E45" s="57">
        <f t="shared" si="5"/>
        <v>-5048293</v>
      </c>
      <c r="F45" s="58">
        <f t="shared" si="5"/>
        <v>17083509</v>
      </c>
      <c r="G45" s="58">
        <f t="shared" si="5"/>
        <v>122463915</v>
      </c>
      <c r="H45" s="58">
        <f t="shared" si="5"/>
        <v>-19388523</v>
      </c>
      <c r="I45" s="58">
        <f t="shared" si="5"/>
        <v>-21840489</v>
      </c>
      <c r="J45" s="58">
        <f t="shared" si="5"/>
        <v>81234903</v>
      </c>
      <c r="K45" s="58">
        <f t="shared" si="5"/>
        <v>-26785580</v>
      </c>
      <c r="L45" s="58">
        <f t="shared" si="5"/>
        <v>-17654819</v>
      </c>
      <c r="M45" s="58">
        <f t="shared" si="5"/>
        <v>34305382</v>
      </c>
      <c r="N45" s="58">
        <f t="shared" si="5"/>
        <v>-10135017</v>
      </c>
      <c r="O45" s="58">
        <f t="shared" si="5"/>
        <v>-9653422</v>
      </c>
      <c r="P45" s="58">
        <f t="shared" si="5"/>
        <v>-23071122</v>
      </c>
      <c r="Q45" s="58">
        <f t="shared" si="5"/>
        <v>-23241138</v>
      </c>
      <c r="R45" s="58">
        <f t="shared" si="5"/>
        <v>-55965682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15134204</v>
      </c>
      <c r="X45" s="58">
        <f t="shared" si="5"/>
        <v>12812625</v>
      </c>
      <c r="Y45" s="58">
        <f t="shared" si="5"/>
        <v>2321579</v>
      </c>
      <c r="Z45" s="59">
        <f>+IF(X45&lt;&gt;0,+(Y45/X45)*100,0)</f>
        <v>18.119464200349263</v>
      </c>
      <c r="AA45" s="56">
        <f>SUM(AA43:AA44)</f>
        <v>17083509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-38846060</v>
      </c>
      <c r="D47" s="71">
        <f>SUM(D45:D46)</f>
        <v>0</v>
      </c>
      <c r="E47" s="72">
        <f t="shared" si="6"/>
        <v>-5048293</v>
      </c>
      <c r="F47" s="73">
        <f t="shared" si="6"/>
        <v>17083509</v>
      </c>
      <c r="G47" s="73">
        <f t="shared" si="6"/>
        <v>122463915</v>
      </c>
      <c r="H47" s="74">
        <f t="shared" si="6"/>
        <v>-19388523</v>
      </c>
      <c r="I47" s="74">
        <f t="shared" si="6"/>
        <v>-21840489</v>
      </c>
      <c r="J47" s="74">
        <f t="shared" si="6"/>
        <v>81234903</v>
      </c>
      <c r="K47" s="74">
        <f t="shared" si="6"/>
        <v>-26785580</v>
      </c>
      <c r="L47" s="74">
        <f t="shared" si="6"/>
        <v>-17654819</v>
      </c>
      <c r="M47" s="73">
        <f t="shared" si="6"/>
        <v>34305382</v>
      </c>
      <c r="N47" s="73">
        <f t="shared" si="6"/>
        <v>-10135017</v>
      </c>
      <c r="O47" s="74">
        <f t="shared" si="6"/>
        <v>-9653422</v>
      </c>
      <c r="P47" s="74">
        <f t="shared" si="6"/>
        <v>-23071122</v>
      </c>
      <c r="Q47" s="74">
        <f t="shared" si="6"/>
        <v>-23241138</v>
      </c>
      <c r="R47" s="74">
        <f t="shared" si="6"/>
        <v>-55965682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15134204</v>
      </c>
      <c r="X47" s="74">
        <f t="shared" si="6"/>
        <v>12812625</v>
      </c>
      <c r="Y47" s="74">
        <f t="shared" si="6"/>
        <v>2321579</v>
      </c>
      <c r="Z47" s="75">
        <f>+IF(X47&lt;&gt;0,+(Y47/X47)*100,0)</f>
        <v>18.119464200349263</v>
      </c>
      <c r="AA47" s="76">
        <f>SUM(AA45:AA46)</f>
        <v>17083509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23257640</v>
      </c>
      <c r="D7" s="6"/>
      <c r="E7" s="7">
        <v>38024994</v>
      </c>
      <c r="F7" s="8">
        <v>38024994</v>
      </c>
      <c r="G7" s="8">
        <v>-2968287</v>
      </c>
      <c r="H7" s="8">
        <v>7655705</v>
      </c>
      <c r="I7" s="8">
        <v>1974084</v>
      </c>
      <c r="J7" s="8">
        <v>6661502</v>
      </c>
      <c r="K7" s="8">
        <v>1243782</v>
      </c>
      <c r="L7" s="8">
        <v>2551559</v>
      </c>
      <c r="M7" s="8">
        <v>3069085</v>
      </c>
      <c r="N7" s="8">
        <v>6864426</v>
      </c>
      <c r="O7" s="8">
        <v>6906873</v>
      </c>
      <c r="P7" s="8">
        <v>2660981</v>
      </c>
      <c r="Q7" s="8">
        <v>2048831</v>
      </c>
      <c r="R7" s="8">
        <v>11616685</v>
      </c>
      <c r="S7" s="8"/>
      <c r="T7" s="8"/>
      <c r="U7" s="8"/>
      <c r="V7" s="8"/>
      <c r="W7" s="8">
        <v>25142613</v>
      </c>
      <c r="X7" s="8">
        <v>28518741</v>
      </c>
      <c r="Y7" s="8">
        <v>-3376128</v>
      </c>
      <c r="Z7" s="2">
        <v>-11.84</v>
      </c>
      <c r="AA7" s="6">
        <v>38024994</v>
      </c>
    </row>
    <row r="8" spans="1:27" ht="13.5">
      <c r="A8" s="25" t="s">
        <v>34</v>
      </c>
      <c r="B8" s="24"/>
      <c r="C8" s="6">
        <v>10478888</v>
      </c>
      <c r="D8" s="6"/>
      <c r="E8" s="7">
        <v>16738367</v>
      </c>
      <c r="F8" s="8">
        <v>16738367</v>
      </c>
      <c r="G8" s="8">
        <v>842835</v>
      </c>
      <c r="H8" s="8">
        <v>956708</v>
      </c>
      <c r="I8" s="8">
        <v>693643</v>
      </c>
      <c r="J8" s="8">
        <v>2493186</v>
      </c>
      <c r="K8" s="8">
        <v>961003</v>
      </c>
      <c r="L8" s="8">
        <v>992572</v>
      </c>
      <c r="M8" s="8">
        <v>785313</v>
      </c>
      <c r="N8" s="8">
        <v>2738888</v>
      </c>
      <c r="O8" s="8">
        <v>885673</v>
      </c>
      <c r="P8" s="8">
        <v>888384</v>
      </c>
      <c r="Q8" s="8">
        <v>916857</v>
      </c>
      <c r="R8" s="8">
        <v>2690914</v>
      </c>
      <c r="S8" s="8"/>
      <c r="T8" s="8"/>
      <c r="U8" s="8"/>
      <c r="V8" s="8"/>
      <c r="W8" s="8">
        <v>7922988</v>
      </c>
      <c r="X8" s="8">
        <v>12553767</v>
      </c>
      <c r="Y8" s="8">
        <v>-4630779</v>
      </c>
      <c r="Z8" s="2">
        <v>-36.89</v>
      </c>
      <c r="AA8" s="6">
        <v>16738367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155504</v>
      </c>
      <c r="D11" s="6"/>
      <c r="E11" s="7">
        <v>180000</v>
      </c>
      <c r="F11" s="8">
        <v>180000</v>
      </c>
      <c r="G11" s="8">
        <v>27376</v>
      </c>
      <c r="H11" s="8">
        <v>1886</v>
      </c>
      <c r="I11" s="8">
        <v>1886</v>
      </c>
      <c r="J11" s="8">
        <v>31148</v>
      </c>
      <c r="K11" s="8">
        <v>8277</v>
      </c>
      <c r="L11" s="8">
        <v>13691</v>
      </c>
      <c r="M11" s="8">
        <v>30279</v>
      </c>
      <c r="N11" s="8">
        <v>52247</v>
      </c>
      <c r="O11" s="8">
        <v>13830</v>
      </c>
      <c r="P11" s="8">
        <v>21268</v>
      </c>
      <c r="Q11" s="8">
        <v>6391</v>
      </c>
      <c r="R11" s="8">
        <v>41489</v>
      </c>
      <c r="S11" s="8"/>
      <c r="T11" s="8"/>
      <c r="U11" s="8"/>
      <c r="V11" s="8"/>
      <c r="W11" s="8">
        <v>124884</v>
      </c>
      <c r="X11" s="8">
        <v>135000</v>
      </c>
      <c r="Y11" s="8">
        <v>-10116</v>
      </c>
      <c r="Z11" s="2">
        <v>-7.49</v>
      </c>
      <c r="AA11" s="6">
        <v>180000</v>
      </c>
    </row>
    <row r="12" spans="1:27" ht="13.5">
      <c r="A12" s="25" t="s">
        <v>37</v>
      </c>
      <c r="B12" s="29"/>
      <c r="C12" s="6">
        <v>7802779</v>
      </c>
      <c r="D12" s="6"/>
      <c r="E12" s="7">
        <v>10000000</v>
      </c>
      <c r="F12" s="8">
        <v>9000000</v>
      </c>
      <c r="G12" s="8"/>
      <c r="H12" s="8">
        <v>521252</v>
      </c>
      <c r="I12" s="8">
        <v>1009472</v>
      </c>
      <c r="J12" s="8">
        <v>1530724</v>
      </c>
      <c r="K12" s="8">
        <v>99470</v>
      </c>
      <c r="L12" s="8">
        <v>149334</v>
      </c>
      <c r="M12" s="8">
        <v>86426</v>
      </c>
      <c r="N12" s="8">
        <v>335230</v>
      </c>
      <c r="O12" s="8">
        <v>393564</v>
      </c>
      <c r="P12" s="8">
        <v>171476</v>
      </c>
      <c r="Q12" s="8">
        <v>17389</v>
      </c>
      <c r="R12" s="8">
        <v>582429</v>
      </c>
      <c r="S12" s="8"/>
      <c r="T12" s="8"/>
      <c r="U12" s="8"/>
      <c r="V12" s="8"/>
      <c r="W12" s="8">
        <v>2448383</v>
      </c>
      <c r="X12" s="8">
        <v>6750000</v>
      </c>
      <c r="Y12" s="8">
        <v>-4301617</v>
      </c>
      <c r="Z12" s="2">
        <v>-63.73</v>
      </c>
      <c r="AA12" s="6">
        <v>9000000</v>
      </c>
    </row>
    <row r="13" spans="1:27" ht="13.5">
      <c r="A13" s="23" t="s">
        <v>38</v>
      </c>
      <c r="B13" s="29"/>
      <c r="C13" s="6">
        <v>40390</v>
      </c>
      <c r="D13" s="6"/>
      <c r="E13" s="7"/>
      <c r="F13" s="8"/>
      <c r="G13" s="8">
        <v>1163</v>
      </c>
      <c r="H13" s="8">
        <v>1513</v>
      </c>
      <c r="I13" s="8">
        <v>407</v>
      </c>
      <c r="J13" s="8">
        <v>3083</v>
      </c>
      <c r="K13" s="8">
        <v>117</v>
      </c>
      <c r="L13" s="8">
        <v>1527</v>
      </c>
      <c r="M13" s="8">
        <v>1759</v>
      </c>
      <c r="N13" s="8">
        <v>3403</v>
      </c>
      <c r="O13" s="8">
        <v>3115</v>
      </c>
      <c r="P13" s="8">
        <v>2880</v>
      </c>
      <c r="Q13" s="8">
        <v>3112</v>
      </c>
      <c r="R13" s="8">
        <v>9107</v>
      </c>
      <c r="S13" s="8"/>
      <c r="T13" s="8"/>
      <c r="U13" s="8"/>
      <c r="V13" s="8"/>
      <c r="W13" s="8">
        <v>15593</v>
      </c>
      <c r="X13" s="8"/>
      <c r="Y13" s="8">
        <v>15593</v>
      </c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18383</v>
      </c>
      <c r="D15" s="6"/>
      <c r="E15" s="7">
        <v>90000</v>
      </c>
      <c r="F15" s="8">
        <v>90000</v>
      </c>
      <c r="G15" s="8">
        <v>250</v>
      </c>
      <c r="H15" s="8"/>
      <c r="I15" s="8">
        <v>177</v>
      </c>
      <c r="J15" s="8">
        <v>427</v>
      </c>
      <c r="K15" s="8">
        <v>1937</v>
      </c>
      <c r="L15" s="8"/>
      <c r="M15" s="8"/>
      <c r="N15" s="8">
        <v>1937</v>
      </c>
      <c r="O15" s="8"/>
      <c r="P15" s="8">
        <v>1937</v>
      </c>
      <c r="Q15" s="8"/>
      <c r="R15" s="8">
        <v>1937</v>
      </c>
      <c r="S15" s="8"/>
      <c r="T15" s="8"/>
      <c r="U15" s="8"/>
      <c r="V15" s="8"/>
      <c r="W15" s="8">
        <v>4301</v>
      </c>
      <c r="X15" s="8">
        <v>67500</v>
      </c>
      <c r="Y15" s="8">
        <v>-63199</v>
      </c>
      <c r="Z15" s="2">
        <v>-93.63</v>
      </c>
      <c r="AA15" s="6">
        <v>90000</v>
      </c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434437951</v>
      </c>
      <c r="D18" s="6"/>
      <c r="E18" s="7">
        <v>487804000</v>
      </c>
      <c r="F18" s="8">
        <v>493804000</v>
      </c>
      <c r="G18" s="8">
        <v>193567000</v>
      </c>
      <c r="H18" s="8">
        <v>4670000</v>
      </c>
      <c r="I18" s="8">
        <v>955500</v>
      </c>
      <c r="J18" s="8">
        <v>199192500</v>
      </c>
      <c r="K18" s="8">
        <v>3000000</v>
      </c>
      <c r="L18" s="8">
        <v>550000</v>
      </c>
      <c r="M18" s="8">
        <v>159777000</v>
      </c>
      <c r="N18" s="8">
        <v>163327000</v>
      </c>
      <c r="O18" s="8"/>
      <c r="P18" s="8">
        <v>4744500</v>
      </c>
      <c r="Q18" s="8">
        <v>121740000</v>
      </c>
      <c r="R18" s="8">
        <v>126484500</v>
      </c>
      <c r="S18" s="8"/>
      <c r="T18" s="8"/>
      <c r="U18" s="8"/>
      <c r="V18" s="8"/>
      <c r="W18" s="8">
        <v>489004000</v>
      </c>
      <c r="X18" s="8">
        <v>370352970</v>
      </c>
      <c r="Y18" s="8">
        <v>118651030</v>
      </c>
      <c r="Z18" s="2">
        <v>32.04</v>
      </c>
      <c r="AA18" s="6">
        <v>493804000</v>
      </c>
    </row>
    <row r="19" spans="1:27" ht="13.5">
      <c r="A19" s="23" t="s">
        <v>44</v>
      </c>
      <c r="B19" s="29"/>
      <c r="C19" s="6">
        <v>1488202</v>
      </c>
      <c r="D19" s="6"/>
      <c r="E19" s="7">
        <v>1350830</v>
      </c>
      <c r="F19" s="26">
        <v>2350830</v>
      </c>
      <c r="G19" s="26">
        <v>212630</v>
      </c>
      <c r="H19" s="26">
        <v>290826</v>
      </c>
      <c r="I19" s="26">
        <v>149486</v>
      </c>
      <c r="J19" s="26">
        <v>652942</v>
      </c>
      <c r="K19" s="26">
        <v>32338</v>
      </c>
      <c r="L19" s="26">
        <v>19756</v>
      </c>
      <c r="M19" s="26">
        <v>8058</v>
      </c>
      <c r="N19" s="26">
        <v>60152</v>
      </c>
      <c r="O19" s="26">
        <v>168379</v>
      </c>
      <c r="P19" s="26">
        <v>70452</v>
      </c>
      <c r="Q19" s="26">
        <v>1282</v>
      </c>
      <c r="R19" s="26">
        <v>240113</v>
      </c>
      <c r="S19" s="26"/>
      <c r="T19" s="26"/>
      <c r="U19" s="26"/>
      <c r="V19" s="26"/>
      <c r="W19" s="26">
        <v>953207</v>
      </c>
      <c r="X19" s="26">
        <v>1763118</v>
      </c>
      <c r="Y19" s="26">
        <v>-809911</v>
      </c>
      <c r="Z19" s="27">
        <v>-45.94</v>
      </c>
      <c r="AA19" s="28">
        <v>2350830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477679737</v>
      </c>
      <c r="D21" s="33">
        <f t="shared" si="0"/>
        <v>0</v>
      </c>
      <c r="E21" s="34">
        <f t="shared" si="0"/>
        <v>554188191</v>
      </c>
      <c r="F21" s="35">
        <f t="shared" si="0"/>
        <v>560188191</v>
      </c>
      <c r="G21" s="35">
        <f t="shared" si="0"/>
        <v>191682967</v>
      </c>
      <c r="H21" s="35">
        <f t="shared" si="0"/>
        <v>14097890</v>
      </c>
      <c r="I21" s="35">
        <f t="shared" si="0"/>
        <v>4784655</v>
      </c>
      <c r="J21" s="35">
        <f t="shared" si="0"/>
        <v>210565512</v>
      </c>
      <c r="K21" s="35">
        <f t="shared" si="0"/>
        <v>5346924</v>
      </c>
      <c r="L21" s="35">
        <f t="shared" si="0"/>
        <v>4278439</v>
      </c>
      <c r="M21" s="35">
        <f t="shared" si="0"/>
        <v>163757920</v>
      </c>
      <c r="N21" s="35">
        <f t="shared" si="0"/>
        <v>173383283</v>
      </c>
      <c r="O21" s="35">
        <f t="shared" si="0"/>
        <v>8371434</v>
      </c>
      <c r="P21" s="35">
        <f t="shared" si="0"/>
        <v>8561878</v>
      </c>
      <c r="Q21" s="35">
        <f t="shared" si="0"/>
        <v>124733862</v>
      </c>
      <c r="R21" s="35">
        <f t="shared" si="0"/>
        <v>141667174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525615969</v>
      </c>
      <c r="X21" s="35">
        <f t="shared" si="0"/>
        <v>420141096</v>
      </c>
      <c r="Y21" s="35">
        <f t="shared" si="0"/>
        <v>105474873</v>
      </c>
      <c r="Z21" s="36">
        <f>+IF(X21&lt;&gt;0,+(Y21/X21)*100,0)</f>
        <v>25.104631278440802</v>
      </c>
      <c r="AA21" s="33">
        <f>SUM(AA5:AA20)</f>
        <v>560188191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201676562</v>
      </c>
      <c r="D24" s="6"/>
      <c r="E24" s="7">
        <v>200218483</v>
      </c>
      <c r="F24" s="8">
        <v>200218483</v>
      </c>
      <c r="G24" s="8">
        <v>15276553</v>
      </c>
      <c r="H24" s="8">
        <v>16211005</v>
      </c>
      <c r="I24" s="8">
        <v>16134880</v>
      </c>
      <c r="J24" s="8">
        <v>47622438</v>
      </c>
      <c r="K24" s="8">
        <v>16896348</v>
      </c>
      <c r="L24" s="8">
        <v>16729372</v>
      </c>
      <c r="M24" s="8">
        <v>17841569</v>
      </c>
      <c r="N24" s="8">
        <v>51467289</v>
      </c>
      <c r="O24" s="8">
        <v>17003417</v>
      </c>
      <c r="P24" s="8">
        <v>17055105</v>
      </c>
      <c r="Q24" s="8">
        <v>20389630</v>
      </c>
      <c r="R24" s="8">
        <v>54448152</v>
      </c>
      <c r="S24" s="8"/>
      <c r="T24" s="8"/>
      <c r="U24" s="8"/>
      <c r="V24" s="8"/>
      <c r="W24" s="8">
        <v>153537879</v>
      </c>
      <c r="X24" s="8">
        <v>150162831</v>
      </c>
      <c r="Y24" s="8">
        <v>3375048</v>
      </c>
      <c r="Z24" s="2">
        <v>2.25</v>
      </c>
      <c r="AA24" s="6">
        <v>200218483</v>
      </c>
    </row>
    <row r="25" spans="1:27" ht="13.5">
      <c r="A25" s="25" t="s">
        <v>49</v>
      </c>
      <c r="B25" s="24"/>
      <c r="C25" s="6">
        <v>8088737</v>
      </c>
      <c r="D25" s="6"/>
      <c r="E25" s="7">
        <v>7939592</v>
      </c>
      <c r="F25" s="8">
        <v>7939592</v>
      </c>
      <c r="G25" s="8">
        <v>671743</v>
      </c>
      <c r="H25" s="8">
        <v>671743</v>
      </c>
      <c r="I25" s="8">
        <v>671743</v>
      </c>
      <c r="J25" s="8">
        <v>2015229</v>
      </c>
      <c r="K25" s="8">
        <v>671742</v>
      </c>
      <c r="L25" s="8">
        <v>665528</v>
      </c>
      <c r="M25" s="8">
        <v>665528</v>
      </c>
      <c r="N25" s="8">
        <v>2002798</v>
      </c>
      <c r="O25" s="8">
        <v>665529</v>
      </c>
      <c r="P25" s="8">
        <v>665529</v>
      </c>
      <c r="Q25" s="8">
        <v>679809</v>
      </c>
      <c r="R25" s="8">
        <v>2010867</v>
      </c>
      <c r="S25" s="8"/>
      <c r="T25" s="8"/>
      <c r="U25" s="8"/>
      <c r="V25" s="8"/>
      <c r="W25" s="8">
        <v>6028894</v>
      </c>
      <c r="X25" s="8">
        <v>5954625</v>
      </c>
      <c r="Y25" s="8">
        <v>74269</v>
      </c>
      <c r="Z25" s="2">
        <v>1.25</v>
      </c>
      <c r="AA25" s="6">
        <v>7939592</v>
      </c>
    </row>
    <row r="26" spans="1:27" ht="13.5">
      <c r="A26" s="25" t="s">
        <v>50</v>
      </c>
      <c r="B26" s="24"/>
      <c r="C26" s="6">
        <v>14807435</v>
      </c>
      <c r="D26" s="6"/>
      <c r="E26" s="7">
        <v>6000000</v>
      </c>
      <c r="F26" s="8">
        <v>6000000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4500000</v>
      </c>
      <c r="Y26" s="8">
        <v>-4500000</v>
      </c>
      <c r="Z26" s="2">
        <v>-100</v>
      </c>
      <c r="AA26" s="6">
        <v>6000000</v>
      </c>
    </row>
    <row r="27" spans="1:27" ht="13.5">
      <c r="A27" s="25" t="s">
        <v>51</v>
      </c>
      <c r="B27" s="24"/>
      <c r="C27" s="6">
        <v>63493019</v>
      </c>
      <c r="D27" s="6"/>
      <c r="E27" s="7">
        <v>60331217</v>
      </c>
      <c r="F27" s="8">
        <v>60331217</v>
      </c>
      <c r="G27" s="8"/>
      <c r="H27" s="8"/>
      <c r="I27" s="8"/>
      <c r="J27" s="8"/>
      <c r="K27" s="8"/>
      <c r="L27" s="8"/>
      <c r="M27" s="8">
        <v>33024755</v>
      </c>
      <c r="N27" s="8">
        <v>33024755</v>
      </c>
      <c r="O27" s="8">
        <v>5494464</v>
      </c>
      <c r="P27" s="8"/>
      <c r="Q27" s="8">
        <v>11009366</v>
      </c>
      <c r="R27" s="8">
        <v>16503830</v>
      </c>
      <c r="S27" s="8"/>
      <c r="T27" s="8"/>
      <c r="U27" s="8"/>
      <c r="V27" s="8"/>
      <c r="W27" s="8">
        <v>49528585</v>
      </c>
      <c r="X27" s="8">
        <v>45248391</v>
      </c>
      <c r="Y27" s="8">
        <v>4280194</v>
      </c>
      <c r="Z27" s="2">
        <v>9.46</v>
      </c>
      <c r="AA27" s="6">
        <v>60331217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>
        <v>31683396</v>
      </c>
      <c r="D29" s="6"/>
      <c r="E29" s="7">
        <v>29000000</v>
      </c>
      <c r="F29" s="8">
        <v>21702726</v>
      </c>
      <c r="G29" s="8"/>
      <c r="H29" s="8">
        <v>815241</v>
      </c>
      <c r="I29" s="8">
        <v>2034834</v>
      </c>
      <c r="J29" s="8">
        <v>2850075</v>
      </c>
      <c r="K29" s="8">
        <v>386592</v>
      </c>
      <c r="L29" s="8">
        <v>2442621</v>
      </c>
      <c r="M29" s="8">
        <v>292406</v>
      </c>
      <c r="N29" s="8">
        <v>3121619</v>
      </c>
      <c r="O29" s="8">
        <v>2991580</v>
      </c>
      <c r="P29" s="8">
        <v>302501</v>
      </c>
      <c r="Q29" s="8">
        <v>1256185</v>
      </c>
      <c r="R29" s="8">
        <v>4550266</v>
      </c>
      <c r="S29" s="8"/>
      <c r="T29" s="8"/>
      <c r="U29" s="8"/>
      <c r="V29" s="8"/>
      <c r="W29" s="8">
        <v>10521960</v>
      </c>
      <c r="X29" s="8">
        <v>16277040</v>
      </c>
      <c r="Y29" s="8">
        <v>-5755080</v>
      </c>
      <c r="Z29" s="2">
        <v>-35.36</v>
      </c>
      <c r="AA29" s="6">
        <v>21702726</v>
      </c>
    </row>
    <row r="30" spans="1:27" ht="13.5">
      <c r="A30" s="25" t="s">
        <v>54</v>
      </c>
      <c r="B30" s="24"/>
      <c r="C30" s="6">
        <v>10698838</v>
      </c>
      <c r="D30" s="6"/>
      <c r="E30" s="7">
        <v>25735622</v>
      </c>
      <c r="F30" s="8">
        <v>15253254</v>
      </c>
      <c r="G30" s="8">
        <v>14050</v>
      </c>
      <c r="H30" s="8">
        <v>1464642</v>
      </c>
      <c r="I30" s="8">
        <v>199110</v>
      </c>
      <c r="J30" s="8">
        <v>1677802</v>
      </c>
      <c r="K30" s="8">
        <v>1791984</v>
      </c>
      <c r="L30" s="8">
        <v>498240</v>
      </c>
      <c r="M30" s="8">
        <v>5185333</v>
      </c>
      <c r="N30" s="8">
        <v>7475557</v>
      </c>
      <c r="O30" s="8">
        <v>523109</v>
      </c>
      <c r="P30" s="8">
        <v>-2883569</v>
      </c>
      <c r="Q30" s="8">
        <v>1999450</v>
      </c>
      <c r="R30" s="8">
        <v>-361010</v>
      </c>
      <c r="S30" s="8"/>
      <c r="T30" s="8"/>
      <c r="U30" s="8"/>
      <c r="V30" s="8"/>
      <c r="W30" s="8">
        <v>8792349</v>
      </c>
      <c r="X30" s="8">
        <v>11439846</v>
      </c>
      <c r="Y30" s="8">
        <v>-2647497</v>
      </c>
      <c r="Z30" s="2">
        <v>-23.14</v>
      </c>
      <c r="AA30" s="6">
        <v>15253254</v>
      </c>
    </row>
    <row r="31" spans="1:27" ht="13.5">
      <c r="A31" s="25" t="s">
        <v>55</v>
      </c>
      <c r="B31" s="24"/>
      <c r="C31" s="6">
        <v>203115191</v>
      </c>
      <c r="D31" s="6"/>
      <c r="E31" s="7">
        <v>173570290</v>
      </c>
      <c r="F31" s="8">
        <v>159232143</v>
      </c>
      <c r="G31" s="8">
        <v>13929231</v>
      </c>
      <c r="H31" s="8">
        <v>21163140</v>
      </c>
      <c r="I31" s="8">
        <v>18020580</v>
      </c>
      <c r="J31" s="8">
        <v>53112951</v>
      </c>
      <c r="K31" s="8">
        <v>18132100</v>
      </c>
      <c r="L31" s="8">
        <v>20282614</v>
      </c>
      <c r="M31" s="8">
        <v>21633877</v>
      </c>
      <c r="N31" s="8">
        <v>60048591</v>
      </c>
      <c r="O31" s="8">
        <v>8905946</v>
      </c>
      <c r="P31" s="8">
        <v>-1331167</v>
      </c>
      <c r="Q31" s="8">
        <v>18300505</v>
      </c>
      <c r="R31" s="8">
        <v>25875284</v>
      </c>
      <c r="S31" s="8"/>
      <c r="T31" s="8"/>
      <c r="U31" s="8"/>
      <c r="V31" s="8"/>
      <c r="W31" s="8">
        <v>139036826</v>
      </c>
      <c r="X31" s="8">
        <v>119423754</v>
      </c>
      <c r="Y31" s="8">
        <v>19613072</v>
      </c>
      <c r="Z31" s="2">
        <v>16.42</v>
      </c>
      <c r="AA31" s="6">
        <v>159232143</v>
      </c>
    </row>
    <row r="32" spans="1:27" ht="13.5">
      <c r="A32" s="25" t="s">
        <v>43</v>
      </c>
      <c r="B32" s="24"/>
      <c r="C32" s="6">
        <v>961991</v>
      </c>
      <c r="D32" s="6"/>
      <c r="E32" s="7">
        <v>150000</v>
      </c>
      <c r="F32" s="8">
        <v>6537673</v>
      </c>
      <c r="G32" s="8"/>
      <c r="H32" s="8">
        <v>2609</v>
      </c>
      <c r="I32" s="8">
        <v>49216</v>
      </c>
      <c r="J32" s="8">
        <v>51825</v>
      </c>
      <c r="K32" s="8">
        <v>2609</v>
      </c>
      <c r="L32" s="8">
        <v>25500</v>
      </c>
      <c r="M32" s="8">
        <v>1150322</v>
      </c>
      <c r="N32" s="8">
        <v>1178431</v>
      </c>
      <c r="O32" s="8">
        <v>171517</v>
      </c>
      <c r="P32" s="8">
        <v>4478654</v>
      </c>
      <c r="Q32" s="8">
        <v>269108</v>
      </c>
      <c r="R32" s="8">
        <v>4919279</v>
      </c>
      <c r="S32" s="8"/>
      <c r="T32" s="8"/>
      <c r="U32" s="8"/>
      <c r="V32" s="8"/>
      <c r="W32" s="8">
        <v>6149535</v>
      </c>
      <c r="X32" s="8">
        <v>4903191</v>
      </c>
      <c r="Y32" s="8">
        <v>1246344</v>
      </c>
      <c r="Z32" s="2">
        <v>25.42</v>
      </c>
      <c r="AA32" s="6">
        <v>6537673</v>
      </c>
    </row>
    <row r="33" spans="1:27" ht="13.5">
      <c r="A33" s="25" t="s">
        <v>56</v>
      </c>
      <c r="B33" s="24"/>
      <c r="C33" s="6">
        <v>92680277</v>
      </c>
      <c r="D33" s="6"/>
      <c r="E33" s="7">
        <v>104779747</v>
      </c>
      <c r="F33" s="8">
        <v>80918103</v>
      </c>
      <c r="G33" s="8">
        <v>5041933</v>
      </c>
      <c r="H33" s="8">
        <v>9321255</v>
      </c>
      <c r="I33" s="8">
        <v>8949208</v>
      </c>
      <c r="J33" s="8">
        <v>23312396</v>
      </c>
      <c r="K33" s="8">
        <v>5969036</v>
      </c>
      <c r="L33" s="8">
        <v>9610821</v>
      </c>
      <c r="M33" s="8">
        <v>9506887</v>
      </c>
      <c r="N33" s="8">
        <v>25086744</v>
      </c>
      <c r="O33" s="8">
        <v>10931367</v>
      </c>
      <c r="P33" s="8">
        <v>7723494</v>
      </c>
      <c r="Q33" s="8">
        <v>4722715</v>
      </c>
      <c r="R33" s="8">
        <v>23377576</v>
      </c>
      <c r="S33" s="8"/>
      <c r="T33" s="8"/>
      <c r="U33" s="8"/>
      <c r="V33" s="8"/>
      <c r="W33" s="8">
        <v>71776716</v>
      </c>
      <c r="X33" s="8">
        <v>60687531</v>
      </c>
      <c r="Y33" s="8">
        <v>11089185</v>
      </c>
      <c r="Z33" s="2">
        <v>18.27</v>
      </c>
      <c r="AA33" s="6">
        <v>80918103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627205446</v>
      </c>
      <c r="D35" s="33">
        <f>SUM(D24:D34)</f>
        <v>0</v>
      </c>
      <c r="E35" s="34">
        <f t="shared" si="1"/>
        <v>607724951</v>
      </c>
      <c r="F35" s="35">
        <f t="shared" si="1"/>
        <v>558133191</v>
      </c>
      <c r="G35" s="35">
        <f t="shared" si="1"/>
        <v>34933510</v>
      </c>
      <c r="H35" s="35">
        <f t="shared" si="1"/>
        <v>49649635</v>
      </c>
      <c r="I35" s="35">
        <f t="shared" si="1"/>
        <v>46059571</v>
      </c>
      <c r="J35" s="35">
        <f t="shared" si="1"/>
        <v>130642716</v>
      </c>
      <c r="K35" s="35">
        <f t="shared" si="1"/>
        <v>43850411</v>
      </c>
      <c r="L35" s="35">
        <f t="shared" si="1"/>
        <v>50254696</v>
      </c>
      <c r="M35" s="35">
        <f t="shared" si="1"/>
        <v>89300677</v>
      </c>
      <c r="N35" s="35">
        <f t="shared" si="1"/>
        <v>183405784</v>
      </c>
      <c r="O35" s="35">
        <f t="shared" si="1"/>
        <v>46686929</v>
      </c>
      <c r="P35" s="35">
        <f t="shared" si="1"/>
        <v>26010547</v>
      </c>
      <c r="Q35" s="35">
        <f t="shared" si="1"/>
        <v>58626768</v>
      </c>
      <c r="R35" s="35">
        <f t="shared" si="1"/>
        <v>131324244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445372744</v>
      </c>
      <c r="X35" s="35">
        <f t="shared" si="1"/>
        <v>418597209</v>
      </c>
      <c r="Y35" s="35">
        <f t="shared" si="1"/>
        <v>26775535</v>
      </c>
      <c r="Z35" s="36">
        <f>+IF(X35&lt;&gt;0,+(Y35/X35)*100,0)</f>
        <v>6.396491525580143</v>
      </c>
      <c r="AA35" s="33">
        <f>SUM(AA24:AA34)</f>
        <v>558133191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-149525709</v>
      </c>
      <c r="D37" s="46">
        <f>+D21-D35</f>
        <v>0</v>
      </c>
      <c r="E37" s="47">
        <f t="shared" si="2"/>
        <v>-53536760</v>
      </c>
      <c r="F37" s="48">
        <f t="shared" si="2"/>
        <v>2055000</v>
      </c>
      <c r="G37" s="48">
        <f t="shared" si="2"/>
        <v>156749457</v>
      </c>
      <c r="H37" s="48">
        <f t="shared" si="2"/>
        <v>-35551745</v>
      </c>
      <c r="I37" s="48">
        <f t="shared" si="2"/>
        <v>-41274916</v>
      </c>
      <c r="J37" s="48">
        <f t="shared" si="2"/>
        <v>79922796</v>
      </c>
      <c r="K37" s="48">
        <f t="shared" si="2"/>
        <v>-38503487</v>
      </c>
      <c r="L37" s="48">
        <f t="shared" si="2"/>
        <v>-45976257</v>
      </c>
      <c r="M37" s="48">
        <f t="shared" si="2"/>
        <v>74457243</v>
      </c>
      <c r="N37" s="48">
        <f t="shared" si="2"/>
        <v>-10022501</v>
      </c>
      <c r="O37" s="48">
        <f t="shared" si="2"/>
        <v>-38315495</v>
      </c>
      <c r="P37" s="48">
        <f t="shared" si="2"/>
        <v>-17448669</v>
      </c>
      <c r="Q37" s="48">
        <f t="shared" si="2"/>
        <v>66107094</v>
      </c>
      <c r="R37" s="48">
        <f t="shared" si="2"/>
        <v>10342930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80243225</v>
      </c>
      <c r="X37" s="48">
        <f>IF(F21=F35,0,X21-X35)</f>
        <v>1543887</v>
      </c>
      <c r="Y37" s="48">
        <f t="shared" si="2"/>
        <v>78699338</v>
      </c>
      <c r="Z37" s="49">
        <f>+IF(X37&lt;&gt;0,+(Y37/X37)*100,0)</f>
        <v>5097.480450317931</v>
      </c>
      <c r="AA37" s="46">
        <f>+AA21-AA35</f>
        <v>2055000</v>
      </c>
    </row>
    <row r="38" spans="1:27" ht="22.5" customHeight="1">
      <c r="A38" s="50" t="s">
        <v>60</v>
      </c>
      <c r="B38" s="29"/>
      <c r="C38" s="6">
        <v>442452000</v>
      </c>
      <c r="D38" s="6"/>
      <c r="E38" s="7">
        <v>491852000</v>
      </c>
      <c r="F38" s="8">
        <v>491852000</v>
      </c>
      <c r="G38" s="8"/>
      <c r="H38" s="8"/>
      <c r="I38" s="8">
        <v>152774000</v>
      </c>
      <c r="J38" s="8">
        <v>152774000</v>
      </c>
      <c r="K38" s="8"/>
      <c r="L38" s="8"/>
      <c r="M38" s="8">
        <v>120549989</v>
      </c>
      <c r="N38" s="8">
        <v>120549989</v>
      </c>
      <c r="O38" s="8"/>
      <c r="P38" s="8"/>
      <c r="Q38" s="8"/>
      <c r="R38" s="8"/>
      <c r="S38" s="8"/>
      <c r="T38" s="8"/>
      <c r="U38" s="8"/>
      <c r="V38" s="8"/>
      <c r="W38" s="8">
        <v>273323989</v>
      </c>
      <c r="X38" s="8">
        <v>368888985</v>
      </c>
      <c r="Y38" s="8">
        <v>-95564996</v>
      </c>
      <c r="Z38" s="2">
        <v>-25.91</v>
      </c>
      <c r="AA38" s="6">
        <v>491852000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292926291</v>
      </c>
      <c r="D41" s="56">
        <f>SUM(D37:D40)</f>
        <v>0</v>
      </c>
      <c r="E41" s="57">
        <f t="shared" si="3"/>
        <v>438315240</v>
      </c>
      <c r="F41" s="58">
        <f t="shared" si="3"/>
        <v>493907000</v>
      </c>
      <c r="G41" s="58">
        <f t="shared" si="3"/>
        <v>156749457</v>
      </c>
      <c r="H41" s="58">
        <f t="shared" si="3"/>
        <v>-35551745</v>
      </c>
      <c r="I41" s="58">
        <f t="shared" si="3"/>
        <v>111499084</v>
      </c>
      <c r="J41" s="58">
        <f t="shared" si="3"/>
        <v>232696796</v>
      </c>
      <c r="K41" s="58">
        <f t="shared" si="3"/>
        <v>-38503487</v>
      </c>
      <c r="L41" s="58">
        <f t="shared" si="3"/>
        <v>-45976257</v>
      </c>
      <c r="M41" s="58">
        <f t="shared" si="3"/>
        <v>195007232</v>
      </c>
      <c r="N41" s="58">
        <f t="shared" si="3"/>
        <v>110527488</v>
      </c>
      <c r="O41" s="58">
        <f t="shared" si="3"/>
        <v>-38315495</v>
      </c>
      <c r="P41" s="58">
        <f t="shared" si="3"/>
        <v>-17448669</v>
      </c>
      <c r="Q41" s="58">
        <f t="shared" si="3"/>
        <v>66107094</v>
      </c>
      <c r="R41" s="58">
        <f t="shared" si="3"/>
        <v>10342930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353567214</v>
      </c>
      <c r="X41" s="58">
        <f t="shared" si="3"/>
        <v>370432872</v>
      </c>
      <c r="Y41" s="58">
        <f t="shared" si="3"/>
        <v>-16865658</v>
      </c>
      <c r="Z41" s="59">
        <f>+IF(X41&lt;&gt;0,+(Y41/X41)*100,0)</f>
        <v>-4.552959328080365</v>
      </c>
      <c r="AA41" s="56">
        <f>SUM(AA37:AA40)</f>
        <v>493907000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292926291</v>
      </c>
      <c r="D43" s="64">
        <f>+D41-D42</f>
        <v>0</v>
      </c>
      <c r="E43" s="65">
        <f t="shared" si="4"/>
        <v>438315240</v>
      </c>
      <c r="F43" s="66">
        <f t="shared" si="4"/>
        <v>493907000</v>
      </c>
      <c r="G43" s="66">
        <f t="shared" si="4"/>
        <v>156749457</v>
      </c>
      <c r="H43" s="66">
        <f t="shared" si="4"/>
        <v>-35551745</v>
      </c>
      <c r="I43" s="66">
        <f t="shared" si="4"/>
        <v>111499084</v>
      </c>
      <c r="J43" s="66">
        <f t="shared" si="4"/>
        <v>232696796</v>
      </c>
      <c r="K43" s="66">
        <f t="shared" si="4"/>
        <v>-38503487</v>
      </c>
      <c r="L43" s="66">
        <f t="shared" si="4"/>
        <v>-45976257</v>
      </c>
      <c r="M43" s="66">
        <f t="shared" si="4"/>
        <v>195007232</v>
      </c>
      <c r="N43" s="66">
        <f t="shared" si="4"/>
        <v>110527488</v>
      </c>
      <c r="O43" s="66">
        <f t="shared" si="4"/>
        <v>-38315495</v>
      </c>
      <c r="P43" s="66">
        <f t="shared" si="4"/>
        <v>-17448669</v>
      </c>
      <c r="Q43" s="66">
        <f t="shared" si="4"/>
        <v>66107094</v>
      </c>
      <c r="R43" s="66">
        <f t="shared" si="4"/>
        <v>10342930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353567214</v>
      </c>
      <c r="X43" s="66">
        <f t="shared" si="4"/>
        <v>370432872</v>
      </c>
      <c r="Y43" s="66">
        <f t="shared" si="4"/>
        <v>-16865658</v>
      </c>
      <c r="Z43" s="67">
        <f>+IF(X43&lt;&gt;0,+(Y43/X43)*100,0)</f>
        <v>-4.552959328080365</v>
      </c>
      <c r="AA43" s="64">
        <f>+AA41-AA42</f>
        <v>493907000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292926291</v>
      </c>
      <c r="D45" s="56">
        <f>SUM(D43:D44)</f>
        <v>0</v>
      </c>
      <c r="E45" s="57">
        <f t="shared" si="5"/>
        <v>438315240</v>
      </c>
      <c r="F45" s="58">
        <f t="shared" si="5"/>
        <v>493907000</v>
      </c>
      <c r="G45" s="58">
        <f t="shared" si="5"/>
        <v>156749457</v>
      </c>
      <c r="H45" s="58">
        <f t="shared" si="5"/>
        <v>-35551745</v>
      </c>
      <c r="I45" s="58">
        <f t="shared" si="5"/>
        <v>111499084</v>
      </c>
      <c r="J45" s="58">
        <f t="shared" si="5"/>
        <v>232696796</v>
      </c>
      <c r="K45" s="58">
        <f t="shared" si="5"/>
        <v>-38503487</v>
      </c>
      <c r="L45" s="58">
        <f t="shared" si="5"/>
        <v>-45976257</v>
      </c>
      <c r="M45" s="58">
        <f t="shared" si="5"/>
        <v>195007232</v>
      </c>
      <c r="N45" s="58">
        <f t="shared" si="5"/>
        <v>110527488</v>
      </c>
      <c r="O45" s="58">
        <f t="shared" si="5"/>
        <v>-38315495</v>
      </c>
      <c r="P45" s="58">
        <f t="shared" si="5"/>
        <v>-17448669</v>
      </c>
      <c r="Q45" s="58">
        <f t="shared" si="5"/>
        <v>66107094</v>
      </c>
      <c r="R45" s="58">
        <f t="shared" si="5"/>
        <v>10342930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353567214</v>
      </c>
      <c r="X45" s="58">
        <f t="shared" si="5"/>
        <v>370432872</v>
      </c>
      <c r="Y45" s="58">
        <f t="shared" si="5"/>
        <v>-16865658</v>
      </c>
      <c r="Z45" s="59">
        <f>+IF(X45&lt;&gt;0,+(Y45/X45)*100,0)</f>
        <v>-4.552959328080365</v>
      </c>
      <c r="AA45" s="56">
        <f>SUM(AA43:AA44)</f>
        <v>493907000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292926291</v>
      </c>
      <c r="D47" s="71">
        <f>SUM(D45:D46)</f>
        <v>0</v>
      </c>
      <c r="E47" s="72">
        <f t="shared" si="6"/>
        <v>438315240</v>
      </c>
      <c r="F47" s="73">
        <f t="shared" si="6"/>
        <v>493907000</v>
      </c>
      <c r="G47" s="73">
        <f t="shared" si="6"/>
        <v>156749457</v>
      </c>
      <c r="H47" s="74">
        <f t="shared" si="6"/>
        <v>-35551745</v>
      </c>
      <c r="I47" s="74">
        <f t="shared" si="6"/>
        <v>111499084</v>
      </c>
      <c r="J47" s="74">
        <f t="shared" si="6"/>
        <v>232696796</v>
      </c>
      <c r="K47" s="74">
        <f t="shared" si="6"/>
        <v>-38503487</v>
      </c>
      <c r="L47" s="74">
        <f t="shared" si="6"/>
        <v>-45976257</v>
      </c>
      <c r="M47" s="73">
        <f t="shared" si="6"/>
        <v>195007232</v>
      </c>
      <c r="N47" s="73">
        <f t="shared" si="6"/>
        <v>110527488</v>
      </c>
      <c r="O47" s="74">
        <f t="shared" si="6"/>
        <v>-38315495</v>
      </c>
      <c r="P47" s="74">
        <f t="shared" si="6"/>
        <v>-17448669</v>
      </c>
      <c r="Q47" s="74">
        <f t="shared" si="6"/>
        <v>66107094</v>
      </c>
      <c r="R47" s="74">
        <f t="shared" si="6"/>
        <v>10342930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353567214</v>
      </c>
      <c r="X47" s="74">
        <f t="shared" si="6"/>
        <v>370432872</v>
      </c>
      <c r="Y47" s="74">
        <f t="shared" si="6"/>
        <v>-16865658</v>
      </c>
      <c r="Z47" s="75">
        <f>+IF(X47&lt;&gt;0,+(Y47/X47)*100,0)</f>
        <v>-4.552959328080365</v>
      </c>
      <c r="AA47" s="76">
        <f>SUM(AA45:AA46)</f>
        <v>493907000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20367287</v>
      </c>
      <c r="D5" s="6"/>
      <c r="E5" s="7">
        <v>26977968</v>
      </c>
      <c r="F5" s="8">
        <v>25474312</v>
      </c>
      <c r="G5" s="8">
        <v>1962603</v>
      </c>
      <c r="H5" s="8">
        <v>1961805</v>
      </c>
      <c r="I5" s="8">
        <v>1962603</v>
      </c>
      <c r="J5" s="8">
        <v>5887011</v>
      </c>
      <c r="K5" s="8">
        <v>1962603</v>
      </c>
      <c r="L5" s="8">
        <v>1815068</v>
      </c>
      <c r="M5" s="8">
        <v>1933096</v>
      </c>
      <c r="N5" s="8">
        <v>5710767</v>
      </c>
      <c r="O5" s="8">
        <v>1676097</v>
      </c>
      <c r="P5" s="8">
        <v>1896411</v>
      </c>
      <c r="Q5" s="8">
        <v>1896411</v>
      </c>
      <c r="R5" s="8">
        <v>5468919</v>
      </c>
      <c r="S5" s="8"/>
      <c r="T5" s="8"/>
      <c r="U5" s="8"/>
      <c r="V5" s="8"/>
      <c r="W5" s="8">
        <v>17066697</v>
      </c>
      <c r="X5" s="8">
        <v>19105732</v>
      </c>
      <c r="Y5" s="8">
        <v>-2039035</v>
      </c>
      <c r="Z5" s="2">
        <v>-10.67</v>
      </c>
      <c r="AA5" s="6">
        <v>25474312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583201</v>
      </c>
      <c r="D9" s="6"/>
      <c r="E9" s="7">
        <v>654902</v>
      </c>
      <c r="F9" s="8">
        <v>624360</v>
      </c>
      <c r="G9" s="8">
        <v>52030</v>
      </c>
      <c r="H9" s="8">
        <v>52030</v>
      </c>
      <c r="I9" s="8">
        <v>52030</v>
      </c>
      <c r="J9" s="8">
        <v>156090</v>
      </c>
      <c r="K9" s="8">
        <v>52030</v>
      </c>
      <c r="L9" s="8">
        <v>52030</v>
      </c>
      <c r="M9" s="8">
        <v>52030</v>
      </c>
      <c r="N9" s="8">
        <v>156090</v>
      </c>
      <c r="O9" s="8">
        <v>52030</v>
      </c>
      <c r="P9" s="8">
        <v>52030</v>
      </c>
      <c r="Q9" s="8">
        <v>52030</v>
      </c>
      <c r="R9" s="8">
        <v>156090</v>
      </c>
      <c r="S9" s="8"/>
      <c r="T9" s="8"/>
      <c r="U9" s="8"/>
      <c r="V9" s="8"/>
      <c r="W9" s="8">
        <v>468270</v>
      </c>
      <c r="X9" s="8">
        <v>468270</v>
      </c>
      <c r="Y9" s="8"/>
      <c r="Z9" s="2"/>
      <c r="AA9" s="6">
        <v>624360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367907</v>
      </c>
      <c r="D11" s="6"/>
      <c r="E11" s="7">
        <v>413353</v>
      </c>
      <c r="F11" s="8">
        <v>375615</v>
      </c>
      <c r="G11" s="8">
        <v>30726</v>
      </c>
      <c r="H11" s="8">
        <v>30726</v>
      </c>
      <c r="I11" s="8">
        <v>30726</v>
      </c>
      <c r="J11" s="8">
        <v>92178</v>
      </c>
      <c r="K11" s="8">
        <v>31493</v>
      </c>
      <c r="L11" s="8">
        <v>31493</v>
      </c>
      <c r="M11" s="8">
        <v>31493</v>
      </c>
      <c r="N11" s="8">
        <v>94479</v>
      </c>
      <c r="O11" s="8">
        <v>31493</v>
      </c>
      <c r="P11" s="8">
        <v>31493</v>
      </c>
      <c r="Q11" s="8">
        <v>31493</v>
      </c>
      <c r="R11" s="8">
        <v>94479</v>
      </c>
      <c r="S11" s="8"/>
      <c r="T11" s="8"/>
      <c r="U11" s="8"/>
      <c r="V11" s="8"/>
      <c r="W11" s="8">
        <v>281136</v>
      </c>
      <c r="X11" s="8">
        <v>281712</v>
      </c>
      <c r="Y11" s="8">
        <v>-576</v>
      </c>
      <c r="Z11" s="2">
        <v>-0.2</v>
      </c>
      <c r="AA11" s="6">
        <v>375615</v>
      </c>
    </row>
    <row r="12" spans="1:27" ht="13.5">
      <c r="A12" s="25" t="s">
        <v>37</v>
      </c>
      <c r="B12" s="29"/>
      <c r="C12" s="6">
        <v>4802233</v>
      </c>
      <c r="D12" s="6"/>
      <c r="E12" s="7">
        <v>4035388</v>
      </c>
      <c r="F12" s="8">
        <v>6843481</v>
      </c>
      <c r="G12" s="8">
        <v>364164</v>
      </c>
      <c r="H12" s="8">
        <v>5920</v>
      </c>
      <c r="I12" s="8">
        <v>562646</v>
      </c>
      <c r="J12" s="8">
        <v>932730</v>
      </c>
      <c r="K12" s="8">
        <v>349026</v>
      </c>
      <c r="L12" s="8">
        <v>355206</v>
      </c>
      <c r="M12" s="8">
        <v>482039</v>
      </c>
      <c r="N12" s="8">
        <v>1186271</v>
      </c>
      <c r="O12" s="8">
        <v>489618</v>
      </c>
      <c r="P12" s="8">
        <v>351732</v>
      </c>
      <c r="Q12" s="8">
        <v>474367</v>
      </c>
      <c r="R12" s="8">
        <v>1315717</v>
      </c>
      <c r="S12" s="8"/>
      <c r="T12" s="8"/>
      <c r="U12" s="8"/>
      <c r="V12" s="8"/>
      <c r="W12" s="8">
        <v>3434718</v>
      </c>
      <c r="X12" s="8">
        <v>5132611</v>
      </c>
      <c r="Y12" s="8">
        <v>-1697893</v>
      </c>
      <c r="Z12" s="2">
        <v>-33.08</v>
      </c>
      <c r="AA12" s="6">
        <v>6843481</v>
      </c>
    </row>
    <row r="13" spans="1:27" ht="13.5">
      <c r="A13" s="23" t="s">
        <v>38</v>
      </c>
      <c r="B13" s="29"/>
      <c r="C13" s="6">
        <v>610342</v>
      </c>
      <c r="D13" s="6"/>
      <c r="E13" s="7">
        <v>720904</v>
      </c>
      <c r="F13" s="8">
        <v>922504</v>
      </c>
      <c r="G13" s="8"/>
      <c r="H13" s="8"/>
      <c r="I13" s="8"/>
      <c r="J13" s="8"/>
      <c r="K13" s="8">
        <v>77988</v>
      </c>
      <c r="L13" s="8">
        <v>79919</v>
      </c>
      <c r="M13" s="8">
        <v>81722</v>
      </c>
      <c r="N13" s="8">
        <v>239629</v>
      </c>
      <c r="O13" s="8">
        <v>83584</v>
      </c>
      <c r="P13" s="8">
        <v>85452</v>
      </c>
      <c r="Q13" s="8">
        <v>93381</v>
      </c>
      <c r="R13" s="8">
        <v>262417</v>
      </c>
      <c r="S13" s="8"/>
      <c r="T13" s="8"/>
      <c r="U13" s="8"/>
      <c r="V13" s="8"/>
      <c r="W13" s="8">
        <v>502046</v>
      </c>
      <c r="X13" s="8">
        <v>691879</v>
      </c>
      <c r="Y13" s="8">
        <v>-189833</v>
      </c>
      <c r="Z13" s="2">
        <v>-27.44</v>
      </c>
      <c r="AA13" s="6">
        <v>922504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1577592</v>
      </c>
      <c r="D15" s="6"/>
      <c r="E15" s="7">
        <v>1168060</v>
      </c>
      <c r="F15" s="8">
        <v>3072990</v>
      </c>
      <c r="G15" s="8">
        <v>239</v>
      </c>
      <c r="H15" s="8">
        <v>152</v>
      </c>
      <c r="I15" s="8">
        <v>52</v>
      </c>
      <c r="J15" s="8">
        <v>443</v>
      </c>
      <c r="K15" s="8">
        <v>3290</v>
      </c>
      <c r="L15" s="8">
        <v>18</v>
      </c>
      <c r="M15" s="8"/>
      <c r="N15" s="8">
        <v>3308</v>
      </c>
      <c r="O15" s="8">
        <v>35</v>
      </c>
      <c r="P15" s="8"/>
      <c r="Q15" s="8"/>
      <c r="R15" s="8">
        <v>35</v>
      </c>
      <c r="S15" s="8"/>
      <c r="T15" s="8"/>
      <c r="U15" s="8"/>
      <c r="V15" s="8"/>
      <c r="W15" s="8">
        <v>3786</v>
      </c>
      <c r="X15" s="8">
        <v>2304741</v>
      </c>
      <c r="Y15" s="8">
        <v>-2300955</v>
      </c>
      <c r="Z15" s="2">
        <v>-99.84</v>
      </c>
      <c r="AA15" s="6">
        <v>3072990</v>
      </c>
    </row>
    <row r="16" spans="1:27" ht="13.5">
      <c r="A16" s="23" t="s">
        <v>41</v>
      </c>
      <c r="B16" s="29"/>
      <c r="C16" s="6">
        <v>3568588</v>
      </c>
      <c r="D16" s="6"/>
      <c r="E16" s="7">
        <v>3592040</v>
      </c>
      <c r="F16" s="8">
        <v>5332170</v>
      </c>
      <c r="G16" s="8">
        <v>7580</v>
      </c>
      <c r="H16" s="8">
        <v>400</v>
      </c>
      <c r="I16" s="8"/>
      <c r="J16" s="8">
        <v>7980</v>
      </c>
      <c r="K16" s="8">
        <v>800</v>
      </c>
      <c r="L16" s="8"/>
      <c r="M16" s="8"/>
      <c r="N16" s="8">
        <v>800</v>
      </c>
      <c r="O16" s="8">
        <v>540</v>
      </c>
      <c r="P16" s="8">
        <v>10850</v>
      </c>
      <c r="Q16" s="8"/>
      <c r="R16" s="8">
        <v>11390</v>
      </c>
      <c r="S16" s="8"/>
      <c r="T16" s="8"/>
      <c r="U16" s="8"/>
      <c r="V16" s="8"/>
      <c r="W16" s="8">
        <v>20170</v>
      </c>
      <c r="X16" s="8">
        <v>3999126</v>
      </c>
      <c r="Y16" s="8">
        <v>-3978956</v>
      </c>
      <c r="Z16" s="2">
        <v>-99.5</v>
      </c>
      <c r="AA16" s="6">
        <v>5332170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154883057</v>
      </c>
      <c r="D18" s="6"/>
      <c r="E18" s="7">
        <v>174495000</v>
      </c>
      <c r="F18" s="8">
        <v>176387080</v>
      </c>
      <c r="G18" s="8">
        <v>70218910</v>
      </c>
      <c r="H18" s="8"/>
      <c r="I18" s="8">
        <v>664444</v>
      </c>
      <c r="J18" s="8">
        <v>70883354</v>
      </c>
      <c r="K18" s="8">
        <v>1117644</v>
      </c>
      <c r="L18" s="8">
        <v>1687962</v>
      </c>
      <c r="M18" s="8">
        <v>56193651</v>
      </c>
      <c r="N18" s="8">
        <v>58999257</v>
      </c>
      <c r="O18" s="8">
        <v>684549</v>
      </c>
      <c r="P18" s="8">
        <v>660236</v>
      </c>
      <c r="Q18" s="8">
        <v>42043027</v>
      </c>
      <c r="R18" s="8">
        <v>43387812</v>
      </c>
      <c r="S18" s="8"/>
      <c r="T18" s="8"/>
      <c r="U18" s="8"/>
      <c r="V18" s="8"/>
      <c r="W18" s="8">
        <v>173270423</v>
      </c>
      <c r="X18" s="8">
        <v>132290311</v>
      </c>
      <c r="Y18" s="8">
        <v>40980112</v>
      </c>
      <c r="Z18" s="2">
        <v>30.98</v>
      </c>
      <c r="AA18" s="6">
        <v>176387080</v>
      </c>
    </row>
    <row r="19" spans="1:27" ht="13.5">
      <c r="A19" s="23" t="s">
        <v>44</v>
      </c>
      <c r="B19" s="29"/>
      <c r="C19" s="6">
        <v>629678</v>
      </c>
      <c r="D19" s="6"/>
      <c r="E19" s="7">
        <v>108141</v>
      </c>
      <c r="F19" s="26">
        <v>1055430</v>
      </c>
      <c r="G19" s="26">
        <v>40390</v>
      </c>
      <c r="H19" s="26">
        <v>5056</v>
      </c>
      <c r="I19" s="26">
        <v>85301</v>
      </c>
      <c r="J19" s="26">
        <v>130747</v>
      </c>
      <c r="K19" s="26">
        <v>50712</v>
      </c>
      <c r="L19" s="26">
        <v>700739</v>
      </c>
      <c r="M19" s="26">
        <v>6522</v>
      </c>
      <c r="N19" s="26">
        <v>757973</v>
      </c>
      <c r="O19" s="26">
        <v>57329</v>
      </c>
      <c r="P19" s="26">
        <v>6537</v>
      </c>
      <c r="Q19" s="26">
        <v>150</v>
      </c>
      <c r="R19" s="26">
        <v>64016</v>
      </c>
      <c r="S19" s="26"/>
      <c r="T19" s="26"/>
      <c r="U19" s="26"/>
      <c r="V19" s="26"/>
      <c r="W19" s="26">
        <v>952736</v>
      </c>
      <c r="X19" s="26">
        <v>791571</v>
      </c>
      <c r="Y19" s="26">
        <v>161165</v>
      </c>
      <c r="Z19" s="27">
        <v>20.36</v>
      </c>
      <c r="AA19" s="28">
        <v>1055430</v>
      </c>
    </row>
    <row r="20" spans="1:27" ht="13.5">
      <c r="A20" s="23" t="s">
        <v>45</v>
      </c>
      <c r="B20" s="29"/>
      <c r="C20" s="6">
        <v>-1841133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185548752</v>
      </c>
      <c r="D21" s="33">
        <f t="shared" si="0"/>
        <v>0</v>
      </c>
      <c r="E21" s="34">
        <f t="shared" si="0"/>
        <v>212165756</v>
      </c>
      <c r="F21" s="35">
        <f t="shared" si="0"/>
        <v>220087942</v>
      </c>
      <c r="G21" s="35">
        <f t="shared" si="0"/>
        <v>72676642</v>
      </c>
      <c r="H21" s="35">
        <f t="shared" si="0"/>
        <v>2056089</v>
      </c>
      <c r="I21" s="35">
        <f t="shared" si="0"/>
        <v>3357802</v>
      </c>
      <c r="J21" s="35">
        <f t="shared" si="0"/>
        <v>78090533</v>
      </c>
      <c r="K21" s="35">
        <f t="shared" si="0"/>
        <v>3645586</v>
      </c>
      <c r="L21" s="35">
        <f t="shared" si="0"/>
        <v>4722435</v>
      </c>
      <c r="M21" s="35">
        <f t="shared" si="0"/>
        <v>58780553</v>
      </c>
      <c r="N21" s="35">
        <f t="shared" si="0"/>
        <v>67148574</v>
      </c>
      <c r="O21" s="35">
        <f t="shared" si="0"/>
        <v>3075275</v>
      </c>
      <c r="P21" s="35">
        <f t="shared" si="0"/>
        <v>3094741</v>
      </c>
      <c r="Q21" s="35">
        <f t="shared" si="0"/>
        <v>44590859</v>
      </c>
      <c r="R21" s="35">
        <f t="shared" si="0"/>
        <v>50760875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195999982</v>
      </c>
      <c r="X21" s="35">
        <f t="shared" si="0"/>
        <v>165065953</v>
      </c>
      <c r="Y21" s="35">
        <f t="shared" si="0"/>
        <v>30934029</v>
      </c>
      <c r="Z21" s="36">
        <f>+IF(X21&lt;&gt;0,+(Y21/X21)*100,0)</f>
        <v>18.74040553959665</v>
      </c>
      <c r="AA21" s="33">
        <f>SUM(AA5:AA20)</f>
        <v>220087942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66634847</v>
      </c>
      <c r="D24" s="6"/>
      <c r="E24" s="7">
        <v>89314426</v>
      </c>
      <c r="F24" s="8">
        <v>81074553</v>
      </c>
      <c r="G24" s="8">
        <v>5779493</v>
      </c>
      <c r="H24" s="8">
        <v>5894022</v>
      </c>
      <c r="I24" s="8">
        <v>5361569</v>
      </c>
      <c r="J24" s="8">
        <v>17035084</v>
      </c>
      <c r="K24" s="8">
        <v>5868838</v>
      </c>
      <c r="L24" s="8">
        <v>5412126</v>
      </c>
      <c r="M24" s="8">
        <v>8328685</v>
      </c>
      <c r="N24" s="8">
        <v>19609649</v>
      </c>
      <c r="O24" s="8">
        <v>5766230</v>
      </c>
      <c r="P24" s="8">
        <v>5511396</v>
      </c>
      <c r="Q24" s="8">
        <v>5489622</v>
      </c>
      <c r="R24" s="8">
        <v>16767248</v>
      </c>
      <c r="S24" s="8"/>
      <c r="T24" s="8"/>
      <c r="U24" s="8"/>
      <c r="V24" s="8"/>
      <c r="W24" s="8">
        <v>53411981</v>
      </c>
      <c r="X24" s="8">
        <v>60805887</v>
      </c>
      <c r="Y24" s="8">
        <v>-7393906</v>
      </c>
      <c r="Z24" s="2">
        <v>-12.16</v>
      </c>
      <c r="AA24" s="6">
        <v>81074553</v>
      </c>
    </row>
    <row r="25" spans="1:27" ht="13.5">
      <c r="A25" s="25" t="s">
        <v>49</v>
      </c>
      <c r="B25" s="24"/>
      <c r="C25" s="6">
        <v>12471999</v>
      </c>
      <c r="D25" s="6"/>
      <c r="E25" s="7">
        <v>13455753</v>
      </c>
      <c r="F25" s="8">
        <v>13455753</v>
      </c>
      <c r="G25" s="8">
        <v>1048733</v>
      </c>
      <c r="H25" s="8">
        <v>1048733</v>
      </c>
      <c r="I25" s="8">
        <v>1048733</v>
      </c>
      <c r="J25" s="8">
        <v>3146199</v>
      </c>
      <c r="K25" s="8">
        <v>1048733</v>
      </c>
      <c r="L25" s="8">
        <v>1048733</v>
      </c>
      <c r="M25" s="8">
        <v>1048733</v>
      </c>
      <c r="N25" s="8">
        <v>3146199</v>
      </c>
      <c r="O25" s="8">
        <v>1048733</v>
      </c>
      <c r="P25" s="8">
        <v>1048733</v>
      </c>
      <c r="Q25" s="8">
        <v>1048733</v>
      </c>
      <c r="R25" s="8">
        <v>3146199</v>
      </c>
      <c r="S25" s="8"/>
      <c r="T25" s="8"/>
      <c r="U25" s="8"/>
      <c r="V25" s="8"/>
      <c r="W25" s="8">
        <v>9438597</v>
      </c>
      <c r="X25" s="8">
        <v>10091811</v>
      </c>
      <c r="Y25" s="8">
        <v>-653214</v>
      </c>
      <c r="Z25" s="2">
        <v>-6.47</v>
      </c>
      <c r="AA25" s="6">
        <v>13455753</v>
      </c>
    </row>
    <row r="26" spans="1:27" ht="13.5">
      <c r="A26" s="25" t="s">
        <v>50</v>
      </c>
      <c r="B26" s="24"/>
      <c r="C26" s="6">
        <v>-35733438</v>
      </c>
      <c r="D26" s="6"/>
      <c r="E26" s="7">
        <v>11400000</v>
      </c>
      <c r="F26" s="8">
        <v>5861737</v>
      </c>
      <c r="G26" s="8"/>
      <c r="H26" s="8"/>
      <c r="I26" s="8"/>
      <c r="J26" s="8"/>
      <c r="K26" s="8"/>
      <c r="L26" s="8"/>
      <c r="M26" s="8"/>
      <c r="N26" s="8"/>
      <c r="O26" s="8"/>
      <c r="P26" s="8">
        <v>110167</v>
      </c>
      <c r="Q26" s="8"/>
      <c r="R26" s="8">
        <v>110167</v>
      </c>
      <c r="S26" s="8"/>
      <c r="T26" s="8"/>
      <c r="U26" s="8"/>
      <c r="V26" s="8"/>
      <c r="W26" s="8">
        <v>110167</v>
      </c>
      <c r="X26" s="8">
        <v>4396303</v>
      </c>
      <c r="Y26" s="8">
        <v>-4286136</v>
      </c>
      <c r="Z26" s="2">
        <v>-97.49</v>
      </c>
      <c r="AA26" s="6">
        <v>5861737</v>
      </c>
    </row>
    <row r="27" spans="1:27" ht="13.5">
      <c r="A27" s="25" t="s">
        <v>51</v>
      </c>
      <c r="B27" s="24"/>
      <c r="C27" s="6">
        <v>25403791</v>
      </c>
      <c r="D27" s="6"/>
      <c r="E27" s="7">
        <v>25626819</v>
      </c>
      <c r="F27" s="8">
        <v>25626819</v>
      </c>
      <c r="G27" s="8">
        <v>2546052</v>
      </c>
      <c r="H27" s="8"/>
      <c r="I27" s="8">
        <v>3474246</v>
      </c>
      <c r="J27" s="8">
        <v>6020298</v>
      </c>
      <c r="K27" s="8">
        <v>1596430</v>
      </c>
      <c r="L27" s="8">
        <v>1711089</v>
      </c>
      <c r="M27" s="8">
        <v>1771714</v>
      </c>
      <c r="N27" s="8">
        <v>5079233</v>
      </c>
      <c r="O27" s="8">
        <v>1942263</v>
      </c>
      <c r="P27" s="8">
        <v>1820546</v>
      </c>
      <c r="Q27" s="8">
        <v>1952341</v>
      </c>
      <c r="R27" s="8">
        <v>5715150</v>
      </c>
      <c r="S27" s="8"/>
      <c r="T27" s="8"/>
      <c r="U27" s="8"/>
      <c r="V27" s="8"/>
      <c r="W27" s="8">
        <v>16814681</v>
      </c>
      <c r="X27" s="8">
        <v>19220112</v>
      </c>
      <c r="Y27" s="8">
        <v>-2405431</v>
      </c>
      <c r="Z27" s="2">
        <v>-12.52</v>
      </c>
      <c r="AA27" s="6">
        <v>25626819</v>
      </c>
    </row>
    <row r="28" spans="1:27" ht="13.5">
      <c r="A28" s="25" t="s">
        <v>52</v>
      </c>
      <c r="B28" s="24"/>
      <c r="C28" s="6">
        <v>3384</v>
      </c>
      <c r="D28" s="6"/>
      <c r="E28" s="7">
        <v>105260</v>
      </c>
      <c r="F28" s="8">
        <v>105260</v>
      </c>
      <c r="G28" s="8">
        <v>406</v>
      </c>
      <c r="H28" s="8">
        <v>165</v>
      </c>
      <c r="I28" s="8">
        <v>174</v>
      </c>
      <c r="J28" s="8">
        <v>745</v>
      </c>
      <c r="K28" s="8">
        <v>27</v>
      </c>
      <c r="L28" s="8">
        <v>2114</v>
      </c>
      <c r="M28" s="8">
        <v>120</v>
      </c>
      <c r="N28" s="8">
        <v>2261</v>
      </c>
      <c r="O28" s="8">
        <v>665</v>
      </c>
      <c r="P28" s="8">
        <v>1251</v>
      </c>
      <c r="Q28" s="8">
        <v>325231</v>
      </c>
      <c r="R28" s="8">
        <v>327147</v>
      </c>
      <c r="S28" s="8"/>
      <c r="T28" s="8"/>
      <c r="U28" s="8"/>
      <c r="V28" s="8"/>
      <c r="W28" s="8">
        <v>330153</v>
      </c>
      <c r="X28" s="8">
        <v>78947</v>
      </c>
      <c r="Y28" s="8">
        <v>251206</v>
      </c>
      <c r="Z28" s="2">
        <v>318.2</v>
      </c>
      <c r="AA28" s="6">
        <v>105260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2084278</v>
      </c>
      <c r="D30" s="6"/>
      <c r="E30" s="7">
        <v>1767500</v>
      </c>
      <c r="F30" s="8">
        <v>2117500</v>
      </c>
      <c r="G30" s="8">
        <v>23468</v>
      </c>
      <c r="H30" s="8"/>
      <c r="I30" s="8">
        <v>390</v>
      </c>
      <c r="J30" s="8">
        <v>23858</v>
      </c>
      <c r="K30" s="8">
        <v>99761</v>
      </c>
      <c r="L30" s="8">
        <v>197367</v>
      </c>
      <c r="M30" s="8">
        <v>1570048</v>
      </c>
      <c r="N30" s="8">
        <v>1867176</v>
      </c>
      <c r="O30" s="8">
        <v>574</v>
      </c>
      <c r="P30" s="8">
        <v>36042</v>
      </c>
      <c r="Q30" s="8">
        <v>219863</v>
      </c>
      <c r="R30" s="8">
        <v>256479</v>
      </c>
      <c r="S30" s="8"/>
      <c r="T30" s="8"/>
      <c r="U30" s="8"/>
      <c r="V30" s="8"/>
      <c r="W30" s="8">
        <v>2147513</v>
      </c>
      <c r="X30" s="8">
        <v>1588123</v>
      </c>
      <c r="Y30" s="8">
        <v>559390</v>
      </c>
      <c r="Z30" s="2">
        <v>35.22</v>
      </c>
      <c r="AA30" s="6">
        <v>2117500</v>
      </c>
    </row>
    <row r="31" spans="1:27" ht="13.5">
      <c r="A31" s="25" t="s">
        <v>55</v>
      </c>
      <c r="B31" s="24"/>
      <c r="C31" s="6">
        <v>40482860</v>
      </c>
      <c r="D31" s="6"/>
      <c r="E31" s="7">
        <v>26683366</v>
      </c>
      <c r="F31" s="8">
        <v>33108254</v>
      </c>
      <c r="G31" s="8">
        <v>1732983</v>
      </c>
      <c r="H31" s="8">
        <v>855350</v>
      </c>
      <c r="I31" s="8">
        <v>1298414</v>
      </c>
      <c r="J31" s="8">
        <v>3886747</v>
      </c>
      <c r="K31" s="8">
        <v>2104776</v>
      </c>
      <c r="L31" s="8">
        <v>5361759</v>
      </c>
      <c r="M31" s="8">
        <v>3391685</v>
      </c>
      <c r="N31" s="8">
        <v>10858220</v>
      </c>
      <c r="O31" s="8">
        <v>2625510</v>
      </c>
      <c r="P31" s="8">
        <v>3481720</v>
      </c>
      <c r="Q31" s="8">
        <v>4232217</v>
      </c>
      <c r="R31" s="8">
        <v>10339447</v>
      </c>
      <c r="S31" s="8"/>
      <c r="T31" s="8"/>
      <c r="U31" s="8"/>
      <c r="V31" s="8"/>
      <c r="W31" s="8">
        <v>25084414</v>
      </c>
      <c r="X31" s="8">
        <v>24831179</v>
      </c>
      <c r="Y31" s="8">
        <v>253235</v>
      </c>
      <c r="Z31" s="2">
        <v>1.02</v>
      </c>
      <c r="AA31" s="6">
        <v>33108254</v>
      </c>
    </row>
    <row r="32" spans="1:27" ht="13.5">
      <c r="A32" s="25" t="s">
        <v>43</v>
      </c>
      <c r="B32" s="24"/>
      <c r="C32" s="6">
        <v>1906591</v>
      </c>
      <c r="D32" s="6"/>
      <c r="E32" s="7">
        <v>1300000</v>
      </c>
      <c r="F32" s="8">
        <v>1758000</v>
      </c>
      <c r="G32" s="8">
        <v>141946</v>
      </c>
      <c r="H32" s="8">
        <v>93500</v>
      </c>
      <c r="I32" s="8">
        <v>8000</v>
      </c>
      <c r="J32" s="8">
        <v>243446</v>
      </c>
      <c r="K32" s="8">
        <v>49992</v>
      </c>
      <c r="L32" s="8">
        <v>30000</v>
      </c>
      <c r="M32" s="8">
        <v>27902</v>
      </c>
      <c r="N32" s="8">
        <v>107894</v>
      </c>
      <c r="O32" s="8">
        <v>845078</v>
      </c>
      <c r="P32" s="8">
        <v>669100</v>
      </c>
      <c r="Q32" s="8">
        <v>234312</v>
      </c>
      <c r="R32" s="8">
        <v>1748490</v>
      </c>
      <c r="S32" s="8"/>
      <c r="T32" s="8"/>
      <c r="U32" s="8"/>
      <c r="V32" s="8"/>
      <c r="W32" s="8">
        <v>2099830</v>
      </c>
      <c r="X32" s="8">
        <v>1318482</v>
      </c>
      <c r="Y32" s="8">
        <v>781348</v>
      </c>
      <c r="Z32" s="2">
        <v>59.26</v>
      </c>
      <c r="AA32" s="6">
        <v>1758000</v>
      </c>
    </row>
    <row r="33" spans="1:27" ht="13.5">
      <c r="A33" s="25" t="s">
        <v>56</v>
      </c>
      <c r="B33" s="24"/>
      <c r="C33" s="6">
        <v>47433625</v>
      </c>
      <c r="D33" s="6"/>
      <c r="E33" s="7">
        <v>34052632</v>
      </c>
      <c r="F33" s="8">
        <v>47146584</v>
      </c>
      <c r="G33" s="8">
        <v>2325856</v>
      </c>
      <c r="H33" s="8">
        <v>936941</v>
      </c>
      <c r="I33" s="8">
        <v>1625030</v>
      </c>
      <c r="J33" s="8">
        <v>4887827</v>
      </c>
      <c r="K33" s="8">
        <v>4604422</v>
      </c>
      <c r="L33" s="8">
        <v>6029705</v>
      </c>
      <c r="M33" s="8">
        <v>4546770</v>
      </c>
      <c r="N33" s="8">
        <v>15180897</v>
      </c>
      <c r="O33" s="8">
        <v>4175106</v>
      </c>
      <c r="P33" s="8">
        <v>5235467</v>
      </c>
      <c r="Q33" s="8">
        <v>4017926</v>
      </c>
      <c r="R33" s="8">
        <v>13428499</v>
      </c>
      <c r="S33" s="8"/>
      <c r="T33" s="8"/>
      <c r="U33" s="8"/>
      <c r="V33" s="8"/>
      <c r="W33" s="8">
        <v>33497223</v>
      </c>
      <c r="X33" s="8">
        <v>35359923</v>
      </c>
      <c r="Y33" s="8">
        <v>-1862700</v>
      </c>
      <c r="Z33" s="2">
        <v>-5.27</v>
      </c>
      <c r="AA33" s="6">
        <v>47146584</v>
      </c>
    </row>
    <row r="34" spans="1:27" ht="13.5">
      <c r="A34" s="23" t="s">
        <v>57</v>
      </c>
      <c r="B34" s="29"/>
      <c r="C34" s="6">
        <v>817141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38528</v>
      </c>
      <c r="Q34" s="8"/>
      <c r="R34" s="8">
        <v>38528</v>
      </c>
      <c r="S34" s="8"/>
      <c r="T34" s="8"/>
      <c r="U34" s="8"/>
      <c r="V34" s="8"/>
      <c r="W34" s="8">
        <v>38528</v>
      </c>
      <c r="X34" s="8"/>
      <c r="Y34" s="8">
        <v>38528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161505078</v>
      </c>
      <c r="D35" s="33">
        <f>SUM(D24:D34)</f>
        <v>0</v>
      </c>
      <c r="E35" s="34">
        <f t="shared" si="1"/>
        <v>203705756</v>
      </c>
      <c r="F35" s="35">
        <f t="shared" si="1"/>
        <v>210254460</v>
      </c>
      <c r="G35" s="35">
        <f t="shared" si="1"/>
        <v>13598937</v>
      </c>
      <c r="H35" s="35">
        <f t="shared" si="1"/>
        <v>8828711</v>
      </c>
      <c r="I35" s="35">
        <f t="shared" si="1"/>
        <v>12816556</v>
      </c>
      <c r="J35" s="35">
        <f t="shared" si="1"/>
        <v>35244204</v>
      </c>
      <c r="K35" s="35">
        <f t="shared" si="1"/>
        <v>15372979</v>
      </c>
      <c r="L35" s="35">
        <f t="shared" si="1"/>
        <v>19792893</v>
      </c>
      <c r="M35" s="35">
        <f t="shared" si="1"/>
        <v>20685657</v>
      </c>
      <c r="N35" s="35">
        <f t="shared" si="1"/>
        <v>55851529</v>
      </c>
      <c r="O35" s="35">
        <f t="shared" si="1"/>
        <v>16404159</v>
      </c>
      <c r="P35" s="35">
        <f t="shared" si="1"/>
        <v>17952950</v>
      </c>
      <c r="Q35" s="35">
        <f t="shared" si="1"/>
        <v>17520245</v>
      </c>
      <c r="R35" s="35">
        <f t="shared" si="1"/>
        <v>51877354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142973087</v>
      </c>
      <c r="X35" s="35">
        <f t="shared" si="1"/>
        <v>157690767</v>
      </c>
      <c r="Y35" s="35">
        <f t="shared" si="1"/>
        <v>-14717680</v>
      </c>
      <c r="Z35" s="36">
        <f>+IF(X35&lt;&gt;0,+(Y35/X35)*100,0)</f>
        <v>-9.333254114998375</v>
      </c>
      <c r="AA35" s="33">
        <f>SUM(AA24:AA34)</f>
        <v>210254460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24043674</v>
      </c>
      <c r="D37" s="46">
        <f>+D21-D35</f>
        <v>0</v>
      </c>
      <c r="E37" s="47">
        <f t="shared" si="2"/>
        <v>8460000</v>
      </c>
      <c r="F37" s="48">
        <f t="shared" si="2"/>
        <v>9833482</v>
      </c>
      <c r="G37" s="48">
        <f t="shared" si="2"/>
        <v>59077705</v>
      </c>
      <c r="H37" s="48">
        <f t="shared" si="2"/>
        <v>-6772622</v>
      </c>
      <c r="I37" s="48">
        <f t="shared" si="2"/>
        <v>-9458754</v>
      </c>
      <c r="J37" s="48">
        <f t="shared" si="2"/>
        <v>42846329</v>
      </c>
      <c r="K37" s="48">
        <f t="shared" si="2"/>
        <v>-11727393</v>
      </c>
      <c r="L37" s="48">
        <f t="shared" si="2"/>
        <v>-15070458</v>
      </c>
      <c r="M37" s="48">
        <f t="shared" si="2"/>
        <v>38094896</v>
      </c>
      <c r="N37" s="48">
        <f t="shared" si="2"/>
        <v>11297045</v>
      </c>
      <c r="O37" s="48">
        <f t="shared" si="2"/>
        <v>-13328884</v>
      </c>
      <c r="P37" s="48">
        <f t="shared" si="2"/>
        <v>-14858209</v>
      </c>
      <c r="Q37" s="48">
        <f t="shared" si="2"/>
        <v>27070614</v>
      </c>
      <c r="R37" s="48">
        <f t="shared" si="2"/>
        <v>-1116479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53026895</v>
      </c>
      <c r="X37" s="48">
        <f>IF(F21=F35,0,X21-X35)</f>
        <v>7375186</v>
      </c>
      <c r="Y37" s="48">
        <f t="shared" si="2"/>
        <v>45651709</v>
      </c>
      <c r="Z37" s="49">
        <f>+IF(X37&lt;&gt;0,+(Y37/X37)*100,0)</f>
        <v>618.990612575737</v>
      </c>
      <c r="AA37" s="46">
        <f>+AA21-AA35</f>
        <v>9833482</v>
      </c>
    </row>
    <row r="38" spans="1:27" ht="22.5" customHeight="1">
      <c r="A38" s="50" t="s">
        <v>60</v>
      </c>
      <c r="B38" s="29"/>
      <c r="C38" s="6">
        <v>40834363</v>
      </c>
      <c r="D38" s="6"/>
      <c r="E38" s="7">
        <v>58918000</v>
      </c>
      <c r="F38" s="8">
        <v>35539105</v>
      </c>
      <c r="G38" s="8">
        <v>421029</v>
      </c>
      <c r="H38" s="8"/>
      <c r="I38" s="8">
        <v>150930</v>
      </c>
      <c r="J38" s="8">
        <v>571959</v>
      </c>
      <c r="K38" s="8">
        <v>3659498</v>
      </c>
      <c r="L38" s="8">
        <v>2202361</v>
      </c>
      <c r="M38" s="8">
        <v>202341</v>
      </c>
      <c r="N38" s="8">
        <v>6064200</v>
      </c>
      <c r="O38" s="8">
        <v>3814196</v>
      </c>
      <c r="P38" s="8">
        <v>4628640</v>
      </c>
      <c r="Q38" s="8">
        <v>1067232</v>
      </c>
      <c r="R38" s="8">
        <v>9510068</v>
      </c>
      <c r="S38" s="8"/>
      <c r="T38" s="8"/>
      <c r="U38" s="8"/>
      <c r="V38" s="8"/>
      <c r="W38" s="8">
        <v>16146227</v>
      </c>
      <c r="X38" s="8">
        <v>26654329</v>
      </c>
      <c r="Y38" s="8">
        <v>-10508102</v>
      </c>
      <c r="Z38" s="2">
        <v>-39.42</v>
      </c>
      <c r="AA38" s="6">
        <v>35539105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64878037</v>
      </c>
      <c r="D41" s="56">
        <f>SUM(D37:D40)</f>
        <v>0</v>
      </c>
      <c r="E41" s="57">
        <f t="shared" si="3"/>
        <v>67378000</v>
      </c>
      <c r="F41" s="58">
        <f t="shared" si="3"/>
        <v>45372587</v>
      </c>
      <c r="G41" s="58">
        <f t="shared" si="3"/>
        <v>59498734</v>
      </c>
      <c r="H41" s="58">
        <f t="shared" si="3"/>
        <v>-6772622</v>
      </c>
      <c r="I41" s="58">
        <f t="shared" si="3"/>
        <v>-9307824</v>
      </c>
      <c r="J41" s="58">
        <f t="shared" si="3"/>
        <v>43418288</v>
      </c>
      <c r="K41" s="58">
        <f t="shared" si="3"/>
        <v>-8067895</v>
      </c>
      <c r="L41" s="58">
        <f t="shared" si="3"/>
        <v>-12868097</v>
      </c>
      <c r="M41" s="58">
        <f t="shared" si="3"/>
        <v>38297237</v>
      </c>
      <c r="N41" s="58">
        <f t="shared" si="3"/>
        <v>17361245</v>
      </c>
      <c r="O41" s="58">
        <f t="shared" si="3"/>
        <v>-9514688</v>
      </c>
      <c r="P41" s="58">
        <f t="shared" si="3"/>
        <v>-10229569</v>
      </c>
      <c r="Q41" s="58">
        <f t="shared" si="3"/>
        <v>28137846</v>
      </c>
      <c r="R41" s="58">
        <f t="shared" si="3"/>
        <v>8393589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69173122</v>
      </c>
      <c r="X41" s="58">
        <f t="shared" si="3"/>
        <v>34029515</v>
      </c>
      <c r="Y41" s="58">
        <f t="shared" si="3"/>
        <v>35143607</v>
      </c>
      <c r="Z41" s="59">
        <f>+IF(X41&lt;&gt;0,+(Y41/X41)*100,0)</f>
        <v>103.2738991431409</v>
      </c>
      <c r="AA41" s="56">
        <f>SUM(AA37:AA40)</f>
        <v>45372587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64878037</v>
      </c>
      <c r="D43" s="64">
        <f>+D41-D42</f>
        <v>0</v>
      </c>
      <c r="E43" s="65">
        <f t="shared" si="4"/>
        <v>67378000</v>
      </c>
      <c r="F43" s="66">
        <f t="shared" si="4"/>
        <v>45372587</v>
      </c>
      <c r="G43" s="66">
        <f t="shared" si="4"/>
        <v>59498734</v>
      </c>
      <c r="H43" s="66">
        <f t="shared" si="4"/>
        <v>-6772622</v>
      </c>
      <c r="I43" s="66">
        <f t="shared" si="4"/>
        <v>-9307824</v>
      </c>
      <c r="J43" s="66">
        <f t="shared" si="4"/>
        <v>43418288</v>
      </c>
      <c r="K43" s="66">
        <f t="shared" si="4"/>
        <v>-8067895</v>
      </c>
      <c r="L43" s="66">
        <f t="shared" si="4"/>
        <v>-12868097</v>
      </c>
      <c r="M43" s="66">
        <f t="shared" si="4"/>
        <v>38297237</v>
      </c>
      <c r="N43" s="66">
        <f t="shared" si="4"/>
        <v>17361245</v>
      </c>
      <c r="O43" s="66">
        <f t="shared" si="4"/>
        <v>-9514688</v>
      </c>
      <c r="P43" s="66">
        <f t="shared" si="4"/>
        <v>-10229569</v>
      </c>
      <c r="Q43" s="66">
        <f t="shared" si="4"/>
        <v>28137846</v>
      </c>
      <c r="R43" s="66">
        <f t="shared" si="4"/>
        <v>8393589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69173122</v>
      </c>
      <c r="X43" s="66">
        <f t="shared" si="4"/>
        <v>34029515</v>
      </c>
      <c r="Y43" s="66">
        <f t="shared" si="4"/>
        <v>35143607</v>
      </c>
      <c r="Z43" s="67">
        <f>+IF(X43&lt;&gt;0,+(Y43/X43)*100,0)</f>
        <v>103.2738991431409</v>
      </c>
      <c r="AA43" s="64">
        <f>+AA41-AA42</f>
        <v>45372587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64878037</v>
      </c>
      <c r="D45" s="56">
        <f>SUM(D43:D44)</f>
        <v>0</v>
      </c>
      <c r="E45" s="57">
        <f t="shared" si="5"/>
        <v>67378000</v>
      </c>
      <c r="F45" s="58">
        <f t="shared" si="5"/>
        <v>45372587</v>
      </c>
      <c r="G45" s="58">
        <f t="shared" si="5"/>
        <v>59498734</v>
      </c>
      <c r="H45" s="58">
        <f t="shared" si="5"/>
        <v>-6772622</v>
      </c>
      <c r="I45" s="58">
        <f t="shared" si="5"/>
        <v>-9307824</v>
      </c>
      <c r="J45" s="58">
        <f t="shared" si="5"/>
        <v>43418288</v>
      </c>
      <c r="K45" s="58">
        <f t="shared" si="5"/>
        <v>-8067895</v>
      </c>
      <c r="L45" s="58">
        <f t="shared" si="5"/>
        <v>-12868097</v>
      </c>
      <c r="M45" s="58">
        <f t="shared" si="5"/>
        <v>38297237</v>
      </c>
      <c r="N45" s="58">
        <f t="shared" si="5"/>
        <v>17361245</v>
      </c>
      <c r="O45" s="58">
        <f t="shared" si="5"/>
        <v>-9514688</v>
      </c>
      <c r="P45" s="58">
        <f t="shared" si="5"/>
        <v>-10229569</v>
      </c>
      <c r="Q45" s="58">
        <f t="shared" si="5"/>
        <v>28137846</v>
      </c>
      <c r="R45" s="58">
        <f t="shared" si="5"/>
        <v>8393589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69173122</v>
      </c>
      <c r="X45" s="58">
        <f t="shared" si="5"/>
        <v>34029515</v>
      </c>
      <c r="Y45" s="58">
        <f t="shared" si="5"/>
        <v>35143607</v>
      </c>
      <c r="Z45" s="59">
        <f>+IF(X45&lt;&gt;0,+(Y45/X45)*100,0)</f>
        <v>103.2738991431409</v>
      </c>
      <c r="AA45" s="56">
        <f>SUM(AA43:AA44)</f>
        <v>45372587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64878037</v>
      </c>
      <c r="D47" s="71">
        <f>SUM(D45:D46)</f>
        <v>0</v>
      </c>
      <c r="E47" s="72">
        <f t="shared" si="6"/>
        <v>67378000</v>
      </c>
      <c r="F47" s="73">
        <f t="shared" si="6"/>
        <v>45372587</v>
      </c>
      <c r="G47" s="73">
        <f t="shared" si="6"/>
        <v>59498734</v>
      </c>
      <c r="H47" s="74">
        <f t="shared" si="6"/>
        <v>-6772622</v>
      </c>
      <c r="I47" s="74">
        <f t="shared" si="6"/>
        <v>-9307824</v>
      </c>
      <c r="J47" s="74">
        <f t="shared" si="6"/>
        <v>43418288</v>
      </c>
      <c r="K47" s="74">
        <f t="shared" si="6"/>
        <v>-8067895</v>
      </c>
      <c r="L47" s="74">
        <f t="shared" si="6"/>
        <v>-12868097</v>
      </c>
      <c r="M47" s="73">
        <f t="shared" si="6"/>
        <v>38297237</v>
      </c>
      <c r="N47" s="73">
        <f t="shared" si="6"/>
        <v>17361245</v>
      </c>
      <c r="O47" s="74">
        <f t="shared" si="6"/>
        <v>-9514688</v>
      </c>
      <c r="P47" s="74">
        <f t="shared" si="6"/>
        <v>-10229569</v>
      </c>
      <c r="Q47" s="74">
        <f t="shared" si="6"/>
        <v>28137846</v>
      </c>
      <c r="R47" s="74">
        <f t="shared" si="6"/>
        <v>8393589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69173122</v>
      </c>
      <c r="X47" s="74">
        <f t="shared" si="6"/>
        <v>34029515</v>
      </c>
      <c r="Y47" s="74">
        <f t="shared" si="6"/>
        <v>35143607</v>
      </c>
      <c r="Z47" s="75">
        <f>+IF(X47&lt;&gt;0,+(Y47/X47)*100,0)</f>
        <v>103.2738991431409</v>
      </c>
      <c r="AA47" s="76">
        <f>SUM(AA45:AA46)</f>
        <v>45372587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-2759148</v>
      </c>
      <c r="D5" s="6"/>
      <c r="E5" s="7">
        <v>31522556</v>
      </c>
      <c r="F5" s="8">
        <v>27619614</v>
      </c>
      <c r="G5" s="8">
        <v>11380827</v>
      </c>
      <c r="H5" s="8">
        <v>-6802886</v>
      </c>
      <c r="I5" s="8">
        <v>2379766</v>
      </c>
      <c r="J5" s="8">
        <v>6957707</v>
      </c>
      <c r="K5" s="8">
        <v>2068637</v>
      </c>
      <c r="L5" s="8">
        <v>1994210</v>
      </c>
      <c r="M5" s="8">
        <v>2320922</v>
      </c>
      <c r="N5" s="8">
        <v>6383769</v>
      </c>
      <c r="O5" s="8">
        <v>1464927</v>
      </c>
      <c r="P5" s="8">
        <v>2322289</v>
      </c>
      <c r="Q5" s="8">
        <v>2322134</v>
      </c>
      <c r="R5" s="8">
        <v>6109350</v>
      </c>
      <c r="S5" s="8"/>
      <c r="T5" s="8"/>
      <c r="U5" s="8"/>
      <c r="V5" s="8"/>
      <c r="W5" s="8">
        <v>19450826</v>
      </c>
      <c r="X5" s="8">
        <v>20714706</v>
      </c>
      <c r="Y5" s="8">
        <v>-1263880</v>
      </c>
      <c r="Z5" s="2">
        <v>-6.1</v>
      </c>
      <c r="AA5" s="6">
        <v>27619614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246167</v>
      </c>
      <c r="D9" s="6"/>
      <c r="E9" s="7">
        <v>3146904</v>
      </c>
      <c r="F9" s="8">
        <v>3725642</v>
      </c>
      <c r="G9" s="8">
        <v>102088</v>
      </c>
      <c r="H9" s="8">
        <v>319087</v>
      </c>
      <c r="I9" s="8">
        <v>319960</v>
      </c>
      <c r="J9" s="8">
        <v>741135</v>
      </c>
      <c r="K9" s="8">
        <v>320085</v>
      </c>
      <c r="L9" s="8">
        <v>263264</v>
      </c>
      <c r="M9" s="8">
        <v>320085</v>
      </c>
      <c r="N9" s="8">
        <v>903434</v>
      </c>
      <c r="O9" s="8">
        <v>284148</v>
      </c>
      <c r="P9" s="8">
        <v>315323</v>
      </c>
      <c r="Q9" s="8">
        <v>315323</v>
      </c>
      <c r="R9" s="8">
        <v>914794</v>
      </c>
      <c r="S9" s="8"/>
      <c r="T9" s="8"/>
      <c r="U9" s="8"/>
      <c r="V9" s="8"/>
      <c r="W9" s="8">
        <v>2559363</v>
      </c>
      <c r="X9" s="8">
        <v>2794232</v>
      </c>
      <c r="Y9" s="8">
        <v>-234869</v>
      </c>
      <c r="Z9" s="2">
        <v>-8.41</v>
      </c>
      <c r="AA9" s="6">
        <v>3725642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102530</v>
      </c>
      <c r="D11" s="6"/>
      <c r="E11" s="7">
        <v>862812</v>
      </c>
      <c r="F11" s="8">
        <v>849118</v>
      </c>
      <c r="G11" s="8">
        <v>70421</v>
      </c>
      <c r="H11" s="8">
        <v>71230</v>
      </c>
      <c r="I11" s="8">
        <v>69112</v>
      </c>
      <c r="J11" s="8">
        <v>210763</v>
      </c>
      <c r="K11" s="8">
        <v>71121</v>
      </c>
      <c r="L11" s="8">
        <v>72429</v>
      </c>
      <c r="M11" s="8">
        <v>68964</v>
      </c>
      <c r="N11" s="8">
        <v>212514</v>
      </c>
      <c r="O11" s="8">
        <v>72841</v>
      </c>
      <c r="P11" s="8">
        <v>74129</v>
      </c>
      <c r="Q11" s="8">
        <v>68964</v>
      </c>
      <c r="R11" s="8">
        <v>215934</v>
      </c>
      <c r="S11" s="8"/>
      <c r="T11" s="8"/>
      <c r="U11" s="8"/>
      <c r="V11" s="8"/>
      <c r="W11" s="8">
        <v>639211</v>
      </c>
      <c r="X11" s="8">
        <v>636841</v>
      </c>
      <c r="Y11" s="8">
        <v>2370</v>
      </c>
      <c r="Z11" s="2">
        <v>0.37</v>
      </c>
      <c r="AA11" s="6">
        <v>849118</v>
      </c>
    </row>
    <row r="12" spans="1:27" ht="13.5">
      <c r="A12" s="25" t="s">
        <v>37</v>
      </c>
      <c r="B12" s="29"/>
      <c r="C12" s="6">
        <v>357387</v>
      </c>
      <c r="D12" s="6"/>
      <c r="E12" s="7">
        <v>3500000</v>
      </c>
      <c r="F12" s="8">
        <v>4270113</v>
      </c>
      <c r="G12" s="8">
        <v>397011</v>
      </c>
      <c r="H12" s="8">
        <v>713942</v>
      </c>
      <c r="I12" s="8">
        <v>513024</v>
      </c>
      <c r="J12" s="8">
        <v>1623977</v>
      </c>
      <c r="K12" s="8">
        <v>418066</v>
      </c>
      <c r="L12" s="8">
        <v>316766</v>
      </c>
      <c r="M12" s="8">
        <v>422031</v>
      </c>
      <c r="N12" s="8">
        <v>1156863</v>
      </c>
      <c r="O12" s="8">
        <v>458858</v>
      </c>
      <c r="P12" s="8">
        <v>307061</v>
      </c>
      <c r="Q12" s="8">
        <v>337619</v>
      </c>
      <c r="R12" s="8">
        <v>1103538</v>
      </c>
      <c r="S12" s="8"/>
      <c r="T12" s="8"/>
      <c r="U12" s="8"/>
      <c r="V12" s="8"/>
      <c r="W12" s="8">
        <v>3884378</v>
      </c>
      <c r="X12" s="8">
        <v>3202584</v>
      </c>
      <c r="Y12" s="8">
        <v>681794</v>
      </c>
      <c r="Z12" s="2">
        <v>21.29</v>
      </c>
      <c r="AA12" s="6">
        <v>4270113</v>
      </c>
    </row>
    <row r="13" spans="1:27" ht="13.5">
      <c r="A13" s="23" t="s">
        <v>38</v>
      </c>
      <c r="B13" s="29"/>
      <c r="C13" s="6">
        <v>1176116</v>
      </c>
      <c r="D13" s="6"/>
      <c r="E13" s="7">
        <v>10000000</v>
      </c>
      <c r="F13" s="8">
        <v>11058935</v>
      </c>
      <c r="G13" s="8">
        <v>893957</v>
      </c>
      <c r="H13" s="8">
        <v>1157707</v>
      </c>
      <c r="I13" s="8">
        <v>1239193</v>
      </c>
      <c r="J13" s="8">
        <v>3290857</v>
      </c>
      <c r="K13" s="8">
        <v>161937</v>
      </c>
      <c r="L13" s="8">
        <v>785647</v>
      </c>
      <c r="M13" s="8">
        <v>1273633</v>
      </c>
      <c r="N13" s="8">
        <v>2221217</v>
      </c>
      <c r="O13" s="8">
        <v>875362</v>
      </c>
      <c r="P13" s="8">
        <v>1227671</v>
      </c>
      <c r="Q13" s="8">
        <v>1284070</v>
      </c>
      <c r="R13" s="8">
        <v>3387103</v>
      </c>
      <c r="S13" s="8"/>
      <c r="T13" s="8"/>
      <c r="U13" s="8"/>
      <c r="V13" s="8"/>
      <c r="W13" s="8">
        <v>8899177</v>
      </c>
      <c r="X13" s="8">
        <v>8294201</v>
      </c>
      <c r="Y13" s="8">
        <v>604976</v>
      </c>
      <c r="Z13" s="2">
        <v>7.29</v>
      </c>
      <c r="AA13" s="6">
        <v>11058935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275202</v>
      </c>
      <c r="D15" s="6"/>
      <c r="E15" s="7">
        <v>113809</v>
      </c>
      <c r="F15" s="8">
        <v>1501472</v>
      </c>
      <c r="G15" s="8"/>
      <c r="H15" s="8"/>
      <c r="I15" s="8">
        <v>210910</v>
      </c>
      <c r="J15" s="8">
        <v>210910</v>
      </c>
      <c r="K15" s="8">
        <v>135164</v>
      </c>
      <c r="L15" s="8">
        <v>296062</v>
      </c>
      <c r="M15" s="8">
        <v>77600</v>
      </c>
      <c r="N15" s="8">
        <v>508826</v>
      </c>
      <c r="O15" s="8">
        <v>-32000</v>
      </c>
      <c r="P15" s="8">
        <v>134000</v>
      </c>
      <c r="Q15" s="8"/>
      <c r="R15" s="8">
        <v>102000</v>
      </c>
      <c r="S15" s="8"/>
      <c r="T15" s="8"/>
      <c r="U15" s="8"/>
      <c r="V15" s="8"/>
      <c r="W15" s="8">
        <v>821736</v>
      </c>
      <c r="X15" s="8">
        <v>1126103</v>
      </c>
      <c r="Y15" s="8">
        <v>-304367</v>
      </c>
      <c r="Z15" s="2">
        <v>-27.03</v>
      </c>
      <c r="AA15" s="6">
        <v>1501472</v>
      </c>
    </row>
    <row r="16" spans="1:27" ht="13.5">
      <c r="A16" s="23" t="s">
        <v>41</v>
      </c>
      <c r="B16" s="29"/>
      <c r="C16" s="6">
        <v>88202</v>
      </c>
      <c r="D16" s="6"/>
      <c r="E16" s="7">
        <v>1269704</v>
      </c>
      <c r="F16" s="8">
        <v>2394585</v>
      </c>
      <c r="G16" s="8">
        <v>132563</v>
      </c>
      <c r="H16" s="8">
        <v>139491</v>
      </c>
      <c r="I16" s="8">
        <v>79734</v>
      </c>
      <c r="J16" s="8">
        <v>351788</v>
      </c>
      <c r="K16" s="8">
        <v>142266</v>
      </c>
      <c r="L16" s="8">
        <v>87306</v>
      </c>
      <c r="M16" s="8">
        <v>92010</v>
      </c>
      <c r="N16" s="8">
        <v>321582</v>
      </c>
      <c r="O16" s="8">
        <v>102033</v>
      </c>
      <c r="P16" s="8">
        <v>120860</v>
      </c>
      <c r="Q16" s="8">
        <v>90174</v>
      </c>
      <c r="R16" s="8">
        <v>313067</v>
      </c>
      <c r="S16" s="8"/>
      <c r="T16" s="8"/>
      <c r="U16" s="8"/>
      <c r="V16" s="8"/>
      <c r="W16" s="8">
        <v>986437</v>
      </c>
      <c r="X16" s="8">
        <v>1795935</v>
      </c>
      <c r="Y16" s="8">
        <v>-809498</v>
      </c>
      <c r="Z16" s="2">
        <v>-45.07</v>
      </c>
      <c r="AA16" s="6">
        <v>2394585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1587065</v>
      </c>
      <c r="D18" s="6"/>
      <c r="E18" s="7">
        <v>195128002</v>
      </c>
      <c r="F18" s="8">
        <v>193828002</v>
      </c>
      <c r="G18" s="8">
        <v>77116985</v>
      </c>
      <c r="H18" s="8">
        <v>1308494</v>
      </c>
      <c r="I18" s="8">
        <v>1606436</v>
      </c>
      <c r="J18" s="8">
        <v>80031915</v>
      </c>
      <c r="K18" s="8">
        <v>1748431</v>
      </c>
      <c r="L18" s="8">
        <v>616860</v>
      </c>
      <c r="M18" s="8">
        <v>50505749</v>
      </c>
      <c r="N18" s="8">
        <v>52871040</v>
      </c>
      <c r="O18" s="8">
        <v>596736</v>
      </c>
      <c r="P18" s="8">
        <v>849330</v>
      </c>
      <c r="Q18" s="8">
        <v>46270691</v>
      </c>
      <c r="R18" s="8">
        <v>47716757</v>
      </c>
      <c r="S18" s="8"/>
      <c r="T18" s="8"/>
      <c r="U18" s="8"/>
      <c r="V18" s="8"/>
      <c r="W18" s="8">
        <v>180619712</v>
      </c>
      <c r="X18" s="8">
        <v>145371003</v>
      </c>
      <c r="Y18" s="8">
        <v>35248709</v>
      </c>
      <c r="Z18" s="2">
        <v>24.25</v>
      </c>
      <c r="AA18" s="6">
        <v>193828002</v>
      </c>
    </row>
    <row r="19" spans="1:27" ht="13.5">
      <c r="A19" s="23" t="s">
        <v>44</v>
      </c>
      <c r="B19" s="29"/>
      <c r="C19" s="6">
        <v>256340</v>
      </c>
      <c r="D19" s="6"/>
      <c r="E19" s="7">
        <v>487988</v>
      </c>
      <c r="F19" s="26">
        <v>1207322</v>
      </c>
      <c r="G19" s="26">
        <v>50561</v>
      </c>
      <c r="H19" s="26">
        <v>138934</v>
      </c>
      <c r="I19" s="26">
        <v>5342</v>
      </c>
      <c r="J19" s="26">
        <v>194837</v>
      </c>
      <c r="K19" s="26">
        <v>252354</v>
      </c>
      <c r="L19" s="26">
        <v>68340</v>
      </c>
      <c r="M19" s="26">
        <v>17207</v>
      </c>
      <c r="N19" s="26">
        <v>337901</v>
      </c>
      <c r="O19" s="26">
        <v>52327</v>
      </c>
      <c r="P19" s="26">
        <v>144400</v>
      </c>
      <c r="Q19" s="26">
        <v>110349</v>
      </c>
      <c r="R19" s="26">
        <v>307076</v>
      </c>
      <c r="S19" s="26"/>
      <c r="T19" s="26"/>
      <c r="U19" s="26"/>
      <c r="V19" s="26"/>
      <c r="W19" s="26">
        <v>839814</v>
      </c>
      <c r="X19" s="26">
        <v>905492</v>
      </c>
      <c r="Y19" s="26">
        <v>-65678</v>
      </c>
      <c r="Z19" s="27">
        <v>-7.25</v>
      </c>
      <c r="AA19" s="28">
        <v>1207322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1329861</v>
      </c>
      <c r="D21" s="33">
        <f t="shared" si="0"/>
        <v>0</v>
      </c>
      <c r="E21" s="34">
        <f t="shared" si="0"/>
        <v>246031775</v>
      </c>
      <c r="F21" s="35">
        <f t="shared" si="0"/>
        <v>246454803</v>
      </c>
      <c r="G21" s="35">
        <f t="shared" si="0"/>
        <v>90144413</v>
      </c>
      <c r="H21" s="35">
        <f t="shared" si="0"/>
        <v>-2954001</v>
      </c>
      <c r="I21" s="35">
        <f t="shared" si="0"/>
        <v>6423477</v>
      </c>
      <c r="J21" s="35">
        <f t="shared" si="0"/>
        <v>93613889</v>
      </c>
      <c r="K21" s="35">
        <f t="shared" si="0"/>
        <v>5318061</v>
      </c>
      <c r="L21" s="35">
        <f t="shared" si="0"/>
        <v>4500884</v>
      </c>
      <c r="M21" s="35">
        <f t="shared" si="0"/>
        <v>55098201</v>
      </c>
      <c r="N21" s="35">
        <f t="shared" si="0"/>
        <v>64917146</v>
      </c>
      <c r="O21" s="35">
        <f t="shared" si="0"/>
        <v>3875232</v>
      </c>
      <c r="P21" s="35">
        <f t="shared" si="0"/>
        <v>5495063</v>
      </c>
      <c r="Q21" s="35">
        <f t="shared" si="0"/>
        <v>50799324</v>
      </c>
      <c r="R21" s="35">
        <f t="shared" si="0"/>
        <v>60169619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218700654</v>
      </c>
      <c r="X21" s="35">
        <f t="shared" si="0"/>
        <v>184841097</v>
      </c>
      <c r="Y21" s="35">
        <f t="shared" si="0"/>
        <v>33859557</v>
      </c>
      <c r="Z21" s="36">
        <f>+IF(X21&lt;&gt;0,+(Y21/X21)*100,0)</f>
        <v>18.318197386590924</v>
      </c>
      <c r="AA21" s="33">
        <f>SUM(AA5:AA20)</f>
        <v>246454803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8429692</v>
      </c>
      <c r="D24" s="6"/>
      <c r="E24" s="7">
        <v>87773687</v>
      </c>
      <c r="F24" s="8">
        <v>93532524</v>
      </c>
      <c r="G24" s="8">
        <v>7115321</v>
      </c>
      <c r="H24" s="8">
        <v>7420811</v>
      </c>
      <c r="I24" s="8">
        <v>7371802</v>
      </c>
      <c r="J24" s="8">
        <v>21907934</v>
      </c>
      <c r="K24" s="8">
        <v>7531571</v>
      </c>
      <c r="L24" s="8">
        <v>7794530</v>
      </c>
      <c r="M24" s="8">
        <v>7886514</v>
      </c>
      <c r="N24" s="8">
        <v>23212615</v>
      </c>
      <c r="O24" s="8">
        <v>7419017</v>
      </c>
      <c r="P24" s="8">
        <v>7830924</v>
      </c>
      <c r="Q24" s="8">
        <v>7834464</v>
      </c>
      <c r="R24" s="8">
        <v>23084405</v>
      </c>
      <c r="S24" s="8"/>
      <c r="T24" s="8"/>
      <c r="U24" s="8"/>
      <c r="V24" s="8"/>
      <c r="W24" s="8">
        <v>68204954</v>
      </c>
      <c r="X24" s="8">
        <v>70149372</v>
      </c>
      <c r="Y24" s="8">
        <v>-1944418</v>
      </c>
      <c r="Z24" s="2">
        <v>-2.77</v>
      </c>
      <c r="AA24" s="6">
        <v>93532524</v>
      </c>
    </row>
    <row r="25" spans="1:27" ht="13.5">
      <c r="A25" s="25" t="s">
        <v>49</v>
      </c>
      <c r="B25" s="24"/>
      <c r="C25" s="6">
        <v>1126229</v>
      </c>
      <c r="D25" s="6"/>
      <c r="E25" s="7">
        <v>14832073</v>
      </c>
      <c r="F25" s="8">
        <v>14835656</v>
      </c>
      <c r="G25" s="8">
        <v>1121782</v>
      </c>
      <c r="H25" s="8">
        <v>1121782</v>
      </c>
      <c r="I25" s="8">
        <v>1123472</v>
      </c>
      <c r="J25" s="8">
        <v>3367036</v>
      </c>
      <c r="K25" s="8">
        <v>1162595</v>
      </c>
      <c r="L25" s="8">
        <v>1127984</v>
      </c>
      <c r="M25" s="8">
        <v>1149145</v>
      </c>
      <c r="N25" s="8">
        <v>3439724</v>
      </c>
      <c r="O25" s="8">
        <v>1153214</v>
      </c>
      <c r="P25" s="8">
        <v>1153214</v>
      </c>
      <c r="Q25" s="8">
        <v>1190097</v>
      </c>
      <c r="R25" s="8">
        <v>3496525</v>
      </c>
      <c r="S25" s="8"/>
      <c r="T25" s="8"/>
      <c r="U25" s="8"/>
      <c r="V25" s="8"/>
      <c r="W25" s="8">
        <v>10303285</v>
      </c>
      <c r="X25" s="8">
        <v>11126741</v>
      </c>
      <c r="Y25" s="8">
        <v>-823456</v>
      </c>
      <c r="Z25" s="2">
        <v>-7.4</v>
      </c>
      <c r="AA25" s="6">
        <v>14835656</v>
      </c>
    </row>
    <row r="26" spans="1:27" ht="13.5">
      <c r="A26" s="25" t="s">
        <v>50</v>
      </c>
      <c r="B26" s="24"/>
      <c r="C26" s="6">
        <v>4761893</v>
      </c>
      <c r="D26" s="6"/>
      <c r="E26" s="7">
        <v>25073982</v>
      </c>
      <c r="F26" s="8">
        <v>21675961</v>
      </c>
      <c r="G26" s="8"/>
      <c r="H26" s="8"/>
      <c r="I26" s="8">
        <v>-2758774</v>
      </c>
      <c r="J26" s="8">
        <v>-2758774</v>
      </c>
      <c r="K26" s="8"/>
      <c r="L26" s="8"/>
      <c r="M26" s="8"/>
      <c r="N26" s="8"/>
      <c r="O26" s="8"/>
      <c r="P26" s="8"/>
      <c r="Q26" s="8">
        <v>12282537</v>
      </c>
      <c r="R26" s="8">
        <v>12282537</v>
      </c>
      <c r="S26" s="8"/>
      <c r="T26" s="8"/>
      <c r="U26" s="8"/>
      <c r="V26" s="8"/>
      <c r="W26" s="8">
        <v>9523763</v>
      </c>
      <c r="X26" s="8">
        <v>16256971</v>
      </c>
      <c r="Y26" s="8">
        <v>-6733208</v>
      </c>
      <c r="Z26" s="2">
        <v>-41.42</v>
      </c>
      <c r="AA26" s="6">
        <v>21675961</v>
      </c>
    </row>
    <row r="27" spans="1:27" ht="13.5">
      <c r="A27" s="25" t="s">
        <v>51</v>
      </c>
      <c r="B27" s="24"/>
      <c r="C27" s="6">
        <v>-3393492</v>
      </c>
      <c r="D27" s="6"/>
      <c r="E27" s="7">
        <v>18000000</v>
      </c>
      <c r="F27" s="8">
        <v>15732536</v>
      </c>
      <c r="G27" s="8"/>
      <c r="H27" s="8"/>
      <c r="I27" s="8">
        <v>3534869</v>
      </c>
      <c r="J27" s="8">
        <v>3534869</v>
      </c>
      <c r="K27" s="8"/>
      <c r="L27" s="8">
        <v>3784256</v>
      </c>
      <c r="M27" s="8">
        <v>1647028</v>
      </c>
      <c r="N27" s="8">
        <v>5431284</v>
      </c>
      <c r="O27" s="8"/>
      <c r="P27" s="8">
        <v>1368823</v>
      </c>
      <c r="Q27" s="8">
        <v>1503975</v>
      </c>
      <c r="R27" s="8">
        <v>2872798</v>
      </c>
      <c r="S27" s="8"/>
      <c r="T27" s="8"/>
      <c r="U27" s="8"/>
      <c r="V27" s="8"/>
      <c r="W27" s="8">
        <v>11838951</v>
      </c>
      <c r="X27" s="8">
        <v>11799404</v>
      </c>
      <c r="Y27" s="8">
        <v>39547</v>
      </c>
      <c r="Z27" s="2">
        <v>0.34</v>
      </c>
      <c r="AA27" s="6">
        <v>15732536</v>
      </c>
    </row>
    <row r="28" spans="1:27" ht="13.5">
      <c r="A28" s="25" t="s">
        <v>52</v>
      </c>
      <c r="B28" s="24"/>
      <c r="C28" s="6">
        <v>982815</v>
      </c>
      <c r="D28" s="6"/>
      <c r="E28" s="7"/>
      <c r="F28" s="8">
        <v>1750000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25000</v>
      </c>
      <c r="R28" s="8">
        <v>25000</v>
      </c>
      <c r="S28" s="8"/>
      <c r="T28" s="8"/>
      <c r="U28" s="8"/>
      <c r="V28" s="8"/>
      <c r="W28" s="8">
        <v>25000</v>
      </c>
      <c r="X28" s="8">
        <v>1312501</v>
      </c>
      <c r="Y28" s="8">
        <v>-1287501</v>
      </c>
      <c r="Z28" s="2">
        <v>-98.1</v>
      </c>
      <c r="AA28" s="6">
        <v>1750000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25570</v>
      </c>
      <c r="D30" s="6"/>
      <c r="E30" s="7">
        <v>120000</v>
      </c>
      <c r="F30" s="8">
        <v>101606</v>
      </c>
      <c r="G30" s="8"/>
      <c r="H30" s="8"/>
      <c r="I30" s="8"/>
      <c r="J30" s="8"/>
      <c r="K30" s="8">
        <v>9556</v>
      </c>
      <c r="L30" s="8">
        <v>32050</v>
      </c>
      <c r="M30" s="8"/>
      <c r="N30" s="8">
        <v>41606</v>
      </c>
      <c r="O30" s="8">
        <v>29000</v>
      </c>
      <c r="P30" s="8">
        <v>29500</v>
      </c>
      <c r="Q30" s="8">
        <v>650</v>
      </c>
      <c r="R30" s="8">
        <v>59150</v>
      </c>
      <c r="S30" s="8"/>
      <c r="T30" s="8"/>
      <c r="U30" s="8"/>
      <c r="V30" s="8"/>
      <c r="W30" s="8">
        <v>100756</v>
      </c>
      <c r="X30" s="8">
        <v>76202</v>
      </c>
      <c r="Y30" s="8">
        <v>24554</v>
      </c>
      <c r="Z30" s="2">
        <v>32.22</v>
      </c>
      <c r="AA30" s="6">
        <v>101606</v>
      </c>
    </row>
    <row r="31" spans="1:27" ht="13.5">
      <c r="A31" s="25" t="s">
        <v>55</v>
      </c>
      <c r="B31" s="24"/>
      <c r="C31" s="6">
        <v>1076341</v>
      </c>
      <c r="D31" s="6"/>
      <c r="E31" s="7">
        <v>26500000</v>
      </c>
      <c r="F31" s="8">
        <v>27819074</v>
      </c>
      <c r="G31" s="8">
        <v>1400784</v>
      </c>
      <c r="H31" s="8">
        <v>1389801</v>
      </c>
      <c r="I31" s="8">
        <v>2397342</v>
      </c>
      <c r="J31" s="8">
        <v>5187927</v>
      </c>
      <c r="K31" s="8">
        <v>472831</v>
      </c>
      <c r="L31" s="8">
        <v>1893933</v>
      </c>
      <c r="M31" s="8">
        <v>3133942</v>
      </c>
      <c r="N31" s="8">
        <v>5500706</v>
      </c>
      <c r="O31" s="8">
        <v>1482473</v>
      </c>
      <c r="P31" s="8">
        <v>1150112</v>
      </c>
      <c r="Q31" s="8">
        <v>4454306</v>
      </c>
      <c r="R31" s="8">
        <v>7086891</v>
      </c>
      <c r="S31" s="8"/>
      <c r="T31" s="8"/>
      <c r="U31" s="8"/>
      <c r="V31" s="8"/>
      <c r="W31" s="8">
        <v>17775524</v>
      </c>
      <c r="X31" s="8">
        <v>20864291</v>
      </c>
      <c r="Y31" s="8">
        <v>-3088767</v>
      </c>
      <c r="Z31" s="2">
        <v>-14.8</v>
      </c>
      <c r="AA31" s="6">
        <v>27819074</v>
      </c>
    </row>
    <row r="32" spans="1:27" ht="13.5">
      <c r="A32" s="25" t="s">
        <v>43</v>
      </c>
      <c r="B32" s="24"/>
      <c r="C32" s="6">
        <v>1973040</v>
      </c>
      <c r="D32" s="6"/>
      <c r="E32" s="7">
        <v>14000000</v>
      </c>
      <c r="F32" s="8">
        <v>17579491</v>
      </c>
      <c r="G32" s="8">
        <v>435458</v>
      </c>
      <c r="H32" s="8">
        <v>1313247</v>
      </c>
      <c r="I32" s="8">
        <v>1266571</v>
      </c>
      <c r="J32" s="8">
        <v>3015276</v>
      </c>
      <c r="K32" s="8">
        <v>307592</v>
      </c>
      <c r="L32" s="8">
        <v>2935561</v>
      </c>
      <c r="M32" s="8">
        <v>8392473</v>
      </c>
      <c r="N32" s="8">
        <v>11635626</v>
      </c>
      <c r="O32" s="8">
        <v>-341825</v>
      </c>
      <c r="P32" s="8">
        <v>559231</v>
      </c>
      <c r="Q32" s="8">
        <v>35220</v>
      </c>
      <c r="R32" s="8">
        <v>252626</v>
      </c>
      <c r="S32" s="8"/>
      <c r="T32" s="8"/>
      <c r="U32" s="8"/>
      <c r="V32" s="8"/>
      <c r="W32" s="8">
        <v>14903528</v>
      </c>
      <c r="X32" s="8">
        <v>13184608</v>
      </c>
      <c r="Y32" s="8">
        <v>1718920</v>
      </c>
      <c r="Z32" s="2">
        <v>13.04</v>
      </c>
      <c r="AA32" s="6">
        <v>17579491</v>
      </c>
    </row>
    <row r="33" spans="1:27" ht="13.5">
      <c r="A33" s="25" t="s">
        <v>56</v>
      </c>
      <c r="B33" s="24"/>
      <c r="C33" s="6">
        <v>4163047</v>
      </c>
      <c r="D33" s="6"/>
      <c r="E33" s="7">
        <v>48759731</v>
      </c>
      <c r="F33" s="8">
        <v>52055637</v>
      </c>
      <c r="G33" s="8">
        <v>3722534</v>
      </c>
      <c r="H33" s="8">
        <v>4832036</v>
      </c>
      <c r="I33" s="8">
        <v>5897630</v>
      </c>
      <c r="J33" s="8">
        <v>14452200</v>
      </c>
      <c r="K33" s="8">
        <v>5080039</v>
      </c>
      <c r="L33" s="8">
        <v>4436680</v>
      </c>
      <c r="M33" s="8">
        <v>6362715</v>
      </c>
      <c r="N33" s="8">
        <v>15879434</v>
      </c>
      <c r="O33" s="8">
        <v>3706274</v>
      </c>
      <c r="P33" s="8">
        <v>4367516</v>
      </c>
      <c r="Q33" s="8">
        <v>3954298</v>
      </c>
      <c r="R33" s="8">
        <v>12028088</v>
      </c>
      <c r="S33" s="8"/>
      <c r="T33" s="8"/>
      <c r="U33" s="8"/>
      <c r="V33" s="8"/>
      <c r="W33" s="8">
        <v>42359722</v>
      </c>
      <c r="X33" s="8">
        <v>39041700</v>
      </c>
      <c r="Y33" s="8">
        <v>3318022</v>
      </c>
      <c r="Z33" s="2">
        <v>8.5</v>
      </c>
      <c r="AA33" s="6">
        <v>52055637</v>
      </c>
    </row>
    <row r="34" spans="1:27" ht="13.5">
      <c r="A34" s="23" t="s">
        <v>57</v>
      </c>
      <c r="B34" s="29"/>
      <c r="C34" s="6">
        <v>855578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20000713</v>
      </c>
      <c r="D35" s="33">
        <f>SUM(D24:D34)</f>
        <v>0</v>
      </c>
      <c r="E35" s="34">
        <f t="shared" si="1"/>
        <v>235059473</v>
      </c>
      <c r="F35" s="35">
        <f t="shared" si="1"/>
        <v>245082485</v>
      </c>
      <c r="G35" s="35">
        <f t="shared" si="1"/>
        <v>13795879</v>
      </c>
      <c r="H35" s="35">
        <f t="shared" si="1"/>
        <v>16077677</v>
      </c>
      <c r="I35" s="35">
        <f t="shared" si="1"/>
        <v>18832912</v>
      </c>
      <c r="J35" s="35">
        <f t="shared" si="1"/>
        <v>48706468</v>
      </c>
      <c r="K35" s="35">
        <f t="shared" si="1"/>
        <v>14564184</v>
      </c>
      <c r="L35" s="35">
        <f t="shared" si="1"/>
        <v>22004994</v>
      </c>
      <c r="M35" s="35">
        <f t="shared" si="1"/>
        <v>28571817</v>
      </c>
      <c r="N35" s="35">
        <f t="shared" si="1"/>
        <v>65140995</v>
      </c>
      <c r="O35" s="35">
        <f t="shared" si="1"/>
        <v>13448153</v>
      </c>
      <c r="P35" s="35">
        <f t="shared" si="1"/>
        <v>16459320</v>
      </c>
      <c r="Q35" s="35">
        <f t="shared" si="1"/>
        <v>31280547</v>
      </c>
      <c r="R35" s="35">
        <f t="shared" si="1"/>
        <v>61188020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175035483</v>
      </c>
      <c r="X35" s="35">
        <f t="shared" si="1"/>
        <v>183811790</v>
      </c>
      <c r="Y35" s="35">
        <f t="shared" si="1"/>
        <v>-8776307</v>
      </c>
      <c r="Z35" s="36">
        <f>+IF(X35&lt;&gt;0,+(Y35/X35)*100,0)</f>
        <v>-4.77461592643214</v>
      </c>
      <c r="AA35" s="33">
        <f>SUM(AA24:AA34)</f>
        <v>245082485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-18670852</v>
      </c>
      <c r="D37" s="46">
        <f>+D21-D35</f>
        <v>0</v>
      </c>
      <c r="E37" s="47">
        <f t="shared" si="2"/>
        <v>10972302</v>
      </c>
      <c r="F37" s="48">
        <f t="shared" si="2"/>
        <v>1372318</v>
      </c>
      <c r="G37" s="48">
        <f t="shared" si="2"/>
        <v>76348534</v>
      </c>
      <c r="H37" s="48">
        <f t="shared" si="2"/>
        <v>-19031678</v>
      </c>
      <c r="I37" s="48">
        <f t="shared" si="2"/>
        <v>-12409435</v>
      </c>
      <c r="J37" s="48">
        <f t="shared" si="2"/>
        <v>44907421</v>
      </c>
      <c r="K37" s="48">
        <f t="shared" si="2"/>
        <v>-9246123</v>
      </c>
      <c r="L37" s="48">
        <f t="shared" si="2"/>
        <v>-17504110</v>
      </c>
      <c r="M37" s="48">
        <f t="shared" si="2"/>
        <v>26526384</v>
      </c>
      <c r="N37" s="48">
        <f t="shared" si="2"/>
        <v>-223849</v>
      </c>
      <c r="O37" s="48">
        <f t="shared" si="2"/>
        <v>-9572921</v>
      </c>
      <c r="P37" s="48">
        <f t="shared" si="2"/>
        <v>-10964257</v>
      </c>
      <c r="Q37" s="48">
        <f t="shared" si="2"/>
        <v>19518777</v>
      </c>
      <c r="R37" s="48">
        <f t="shared" si="2"/>
        <v>-1018401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43665171</v>
      </c>
      <c r="X37" s="48">
        <f>IF(F21=F35,0,X21-X35)</f>
        <v>1029307</v>
      </c>
      <c r="Y37" s="48">
        <f t="shared" si="2"/>
        <v>42635864</v>
      </c>
      <c r="Z37" s="49">
        <f>+IF(X37&lt;&gt;0,+(Y37/X37)*100,0)</f>
        <v>4142.191202430373</v>
      </c>
      <c r="AA37" s="46">
        <f>+AA21-AA35</f>
        <v>1372318</v>
      </c>
    </row>
    <row r="38" spans="1:27" ht="22.5" customHeight="1">
      <c r="A38" s="50" t="s">
        <v>60</v>
      </c>
      <c r="B38" s="29"/>
      <c r="C38" s="6">
        <v>9737947</v>
      </c>
      <c r="D38" s="6"/>
      <c r="E38" s="7">
        <v>37394000</v>
      </c>
      <c r="F38" s="8">
        <v>37394000</v>
      </c>
      <c r="G38" s="8">
        <v>3073219</v>
      </c>
      <c r="H38" s="8"/>
      <c r="I38" s="8">
        <v>1762649</v>
      </c>
      <c r="J38" s="8">
        <v>4835868</v>
      </c>
      <c r="K38" s="8">
        <v>-1205653</v>
      </c>
      <c r="L38" s="8">
        <v>3082405</v>
      </c>
      <c r="M38" s="8">
        <v>4882150</v>
      </c>
      <c r="N38" s="8">
        <v>6758902</v>
      </c>
      <c r="O38" s="8">
        <v>2774506</v>
      </c>
      <c r="P38" s="8">
        <v>3836264</v>
      </c>
      <c r="Q38" s="8">
        <v>2173104</v>
      </c>
      <c r="R38" s="8">
        <v>8783874</v>
      </c>
      <c r="S38" s="8"/>
      <c r="T38" s="8"/>
      <c r="U38" s="8"/>
      <c r="V38" s="8"/>
      <c r="W38" s="8">
        <v>20378644</v>
      </c>
      <c r="X38" s="8">
        <v>28045499</v>
      </c>
      <c r="Y38" s="8">
        <v>-7666855</v>
      </c>
      <c r="Z38" s="2">
        <v>-27.34</v>
      </c>
      <c r="AA38" s="6">
        <v>37394000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17059608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8126703</v>
      </c>
      <c r="D41" s="56">
        <f>SUM(D37:D40)</f>
        <v>0</v>
      </c>
      <c r="E41" s="57">
        <f t="shared" si="3"/>
        <v>48366302</v>
      </c>
      <c r="F41" s="58">
        <f t="shared" si="3"/>
        <v>38766318</v>
      </c>
      <c r="G41" s="58">
        <f t="shared" si="3"/>
        <v>79421753</v>
      </c>
      <c r="H41" s="58">
        <f t="shared" si="3"/>
        <v>-19031678</v>
      </c>
      <c r="I41" s="58">
        <f t="shared" si="3"/>
        <v>-10646786</v>
      </c>
      <c r="J41" s="58">
        <f t="shared" si="3"/>
        <v>49743289</v>
      </c>
      <c r="K41" s="58">
        <f t="shared" si="3"/>
        <v>-10451776</v>
      </c>
      <c r="L41" s="58">
        <f t="shared" si="3"/>
        <v>-14421705</v>
      </c>
      <c r="M41" s="58">
        <f t="shared" si="3"/>
        <v>31408534</v>
      </c>
      <c r="N41" s="58">
        <f t="shared" si="3"/>
        <v>6535053</v>
      </c>
      <c r="O41" s="58">
        <f t="shared" si="3"/>
        <v>-6798415</v>
      </c>
      <c r="P41" s="58">
        <f t="shared" si="3"/>
        <v>-7127993</v>
      </c>
      <c r="Q41" s="58">
        <f t="shared" si="3"/>
        <v>21691881</v>
      </c>
      <c r="R41" s="58">
        <f t="shared" si="3"/>
        <v>7765473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64043815</v>
      </c>
      <c r="X41" s="58">
        <f t="shared" si="3"/>
        <v>29074806</v>
      </c>
      <c r="Y41" s="58">
        <f t="shared" si="3"/>
        <v>34969009</v>
      </c>
      <c r="Z41" s="59">
        <f>+IF(X41&lt;&gt;0,+(Y41/X41)*100,0)</f>
        <v>120.27254455283382</v>
      </c>
      <c r="AA41" s="56">
        <f>SUM(AA37:AA40)</f>
        <v>38766318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8126703</v>
      </c>
      <c r="D43" s="64">
        <f>+D41-D42</f>
        <v>0</v>
      </c>
      <c r="E43" s="65">
        <f t="shared" si="4"/>
        <v>48366302</v>
      </c>
      <c r="F43" s="66">
        <f t="shared" si="4"/>
        <v>38766318</v>
      </c>
      <c r="G43" s="66">
        <f t="shared" si="4"/>
        <v>79421753</v>
      </c>
      <c r="H43" s="66">
        <f t="shared" si="4"/>
        <v>-19031678</v>
      </c>
      <c r="I43" s="66">
        <f t="shared" si="4"/>
        <v>-10646786</v>
      </c>
      <c r="J43" s="66">
        <f t="shared" si="4"/>
        <v>49743289</v>
      </c>
      <c r="K43" s="66">
        <f t="shared" si="4"/>
        <v>-10451776</v>
      </c>
      <c r="L43" s="66">
        <f t="shared" si="4"/>
        <v>-14421705</v>
      </c>
      <c r="M43" s="66">
        <f t="shared" si="4"/>
        <v>31408534</v>
      </c>
      <c r="N43" s="66">
        <f t="shared" si="4"/>
        <v>6535053</v>
      </c>
      <c r="O43" s="66">
        <f t="shared" si="4"/>
        <v>-6798415</v>
      </c>
      <c r="P43" s="66">
        <f t="shared" si="4"/>
        <v>-7127993</v>
      </c>
      <c r="Q43" s="66">
        <f t="shared" si="4"/>
        <v>21691881</v>
      </c>
      <c r="R43" s="66">
        <f t="shared" si="4"/>
        <v>7765473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64043815</v>
      </c>
      <c r="X43" s="66">
        <f t="shared" si="4"/>
        <v>29074806</v>
      </c>
      <c r="Y43" s="66">
        <f t="shared" si="4"/>
        <v>34969009</v>
      </c>
      <c r="Z43" s="67">
        <f>+IF(X43&lt;&gt;0,+(Y43/X43)*100,0)</f>
        <v>120.27254455283382</v>
      </c>
      <c r="AA43" s="64">
        <f>+AA41-AA42</f>
        <v>38766318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8126703</v>
      </c>
      <c r="D45" s="56">
        <f>SUM(D43:D44)</f>
        <v>0</v>
      </c>
      <c r="E45" s="57">
        <f t="shared" si="5"/>
        <v>48366302</v>
      </c>
      <c r="F45" s="58">
        <f t="shared" si="5"/>
        <v>38766318</v>
      </c>
      <c r="G45" s="58">
        <f t="shared" si="5"/>
        <v>79421753</v>
      </c>
      <c r="H45" s="58">
        <f t="shared" si="5"/>
        <v>-19031678</v>
      </c>
      <c r="I45" s="58">
        <f t="shared" si="5"/>
        <v>-10646786</v>
      </c>
      <c r="J45" s="58">
        <f t="shared" si="5"/>
        <v>49743289</v>
      </c>
      <c r="K45" s="58">
        <f t="shared" si="5"/>
        <v>-10451776</v>
      </c>
      <c r="L45" s="58">
        <f t="shared" si="5"/>
        <v>-14421705</v>
      </c>
      <c r="M45" s="58">
        <f t="shared" si="5"/>
        <v>31408534</v>
      </c>
      <c r="N45" s="58">
        <f t="shared" si="5"/>
        <v>6535053</v>
      </c>
      <c r="O45" s="58">
        <f t="shared" si="5"/>
        <v>-6798415</v>
      </c>
      <c r="P45" s="58">
        <f t="shared" si="5"/>
        <v>-7127993</v>
      </c>
      <c r="Q45" s="58">
        <f t="shared" si="5"/>
        <v>21691881</v>
      </c>
      <c r="R45" s="58">
        <f t="shared" si="5"/>
        <v>7765473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64043815</v>
      </c>
      <c r="X45" s="58">
        <f t="shared" si="5"/>
        <v>29074806</v>
      </c>
      <c r="Y45" s="58">
        <f t="shared" si="5"/>
        <v>34969009</v>
      </c>
      <c r="Z45" s="59">
        <f>+IF(X45&lt;&gt;0,+(Y45/X45)*100,0)</f>
        <v>120.27254455283382</v>
      </c>
      <c r="AA45" s="56">
        <f>SUM(AA43:AA44)</f>
        <v>38766318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8126703</v>
      </c>
      <c r="D47" s="71">
        <f>SUM(D45:D46)</f>
        <v>0</v>
      </c>
      <c r="E47" s="72">
        <f t="shared" si="6"/>
        <v>48366302</v>
      </c>
      <c r="F47" s="73">
        <f t="shared" si="6"/>
        <v>38766318</v>
      </c>
      <c r="G47" s="73">
        <f t="shared" si="6"/>
        <v>79421753</v>
      </c>
      <c r="H47" s="74">
        <f t="shared" si="6"/>
        <v>-19031678</v>
      </c>
      <c r="I47" s="74">
        <f t="shared" si="6"/>
        <v>-10646786</v>
      </c>
      <c r="J47" s="74">
        <f t="shared" si="6"/>
        <v>49743289</v>
      </c>
      <c r="K47" s="74">
        <f t="shared" si="6"/>
        <v>-10451776</v>
      </c>
      <c r="L47" s="74">
        <f t="shared" si="6"/>
        <v>-14421705</v>
      </c>
      <c r="M47" s="73">
        <f t="shared" si="6"/>
        <v>31408534</v>
      </c>
      <c r="N47" s="73">
        <f t="shared" si="6"/>
        <v>6535053</v>
      </c>
      <c r="O47" s="74">
        <f t="shared" si="6"/>
        <v>-6798415</v>
      </c>
      <c r="P47" s="74">
        <f t="shared" si="6"/>
        <v>-7127993</v>
      </c>
      <c r="Q47" s="74">
        <f t="shared" si="6"/>
        <v>21691881</v>
      </c>
      <c r="R47" s="74">
        <f t="shared" si="6"/>
        <v>7765473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64043815</v>
      </c>
      <c r="X47" s="74">
        <f t="shared" si="6"/>
        <v>29074806</v>
      </c>
      <c r="Y47" s="74">
        <f t="shared" si="6"/>
        <v>34969009</v>
      </c>
      <c r="Z47" s="75">
        <f>+IF(X47&lt;&gt;0,+(Y47/X47)*100,0)</f>
        <v>120.27254455283382</v>
      </c>
      <c r="AA47" s="76">
        <f>SUM(AA45:AA46)</f>
        <v>38766318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34243129</v>
      </c>
      <c r="D5" s="6"/>
      <c r="E5" s="7">
        <v>64420419</v>
      </c>
      <c r="F5" s="8">
        <v>27648149</v>
      </c>
      <c r="G5" s="8">
        <v>2550308</v>
      </c>
      <c r="H5" s="8">
        <v>8063242</v>
      </c>
      <c r="I5" s="8">
        <v>13156571</v>
      </c>
      <c r="J5" s="8">
        <v>23770121</v>
      </c>
      <c r="K5" s="8">
        <v>2399926</v>
      </c>
      <c r="L5" s="8"/>
      <c r="M5" s="8"/>
      <c r="N5" s="8">
        <v>2399926</v>
      </c>
      <c r="O5" s="8">
        <v>2412729</v>
      </c>
      <c r="P5" s="8">
        <v>2412663</v>
      </c>
      <c r="Q5" s="8">
        <v>2414396</v>
      </c>
      <c r="R5" s="8">
        <v>7239788</v>
      </c>
      <c r="S5" s="8"/>
      <c r="T5" s="8"/>
      <c r="U5" s="8"/>
      <c r="V5" s="8"/>
      <c r="W5" s="8">
        <v>33409835</v>
      </c>
      <c r="X5" s="8">
        <v>20736107</v>
      </c>
      <c r="Y5" s="8">
        <v>12673728</v>
      </c>
      <c r="Z5" s="2">
        <v>61.12</v>
      </c>
      <c r="AA5" s="6">
        <v>27648149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4605319</v>
      </c>
      <c r="D9" s="6"/>
      <c r="E9" s="7">
        <v>15990534</v>
      </c>
      <c r="F9" s="8">
        <v>6456558</v>
      </c>
      <c r="G9" s="8">
        <v>482776</v>
      </c>
      <c r="H9" s="8">
        <v>483083</v>
      </c>
      <c r="I9" s="8">
        <v>1559947</v>
      </c>
      <c r="J9" s="8">
        <v>2525806</v>
      </c>
      <c r="K9" s="8">
        <v>473253</v>
      </c>
      <c r="L9" s="8"/>
      <c r="M9" s="8"/>
      <c r="N9" s="8">
        <v>473253</v>
      </c>
      <c r="O9" s="8">
        <v>652332</v>
      </c>
      <c r="P9" s="8">
        <v>693511</v>
      </c>
      <c r="Q9" s="8">
        <v>678634</v>
      </c>
      <c r="R9" s="8">
        <v>2024477</v>
      </c>
      <c r="S9" s="8"/>
      <c r="T9" s="8"/>
      <c r="U9" s="8"/>
      <c r="V9" s="8"/>
      <c r="W9" s="8">
        <v>5023536</v>
      </c>
      <c r="X9" s="8">
        <v>4842417</v>
      </c>
      <c r="Y9" s="8">
        <v>181119</v>
      </c>
      <c r="Z9" s="2">
        <v>3.74</v>
      </c>
      <c r="AA9" s="6">
        <v>6456558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182469</v>
      </c>
      <c r="D11" s="6"/>
      <c r="E11" s="7">
        <v>376355</v>
      </c>
      <c r="F11" s="8">
        <v>650000</v>
      </c>
      <c r="G11" s="8">
        <v>183861</v>
      </c>
      <c r="H11" s="8">
        <v>7492</v>
      </c>
      <c r="I11" s="8">
        <v>199955</v>
      </c>
      <c r="J11" s="8">
        <v>391308</v>
      </c>
      <c r="K11" s="8">
        <v>10305</v>
      </c>
      <c r="L11" s="8"/>
      <c r="M11" s="8"/>
      <c r="N11" s="8">
        <v>10305</v>
      </c>
      <c r="O11" s="8">
        <v>6107</v>
      </c>
      <c r="P11" s="8">
        <v>5612</v>
      </c>
      <c r="Q11" s="8">
        <v>32752</v>
      </c>
      <c r="R11" s="8">
        <v>44471</v>
      </c>
      <c r="S11" s="8"/>
      <c r="T11" s="8"/>
      <c r="U11" s="8"/>
      <c r="V11" s="8"/>
      <c r="W11" s="8">
        <v>446084</v>
      </c>
      <c r="X11" s="8">
        <v>487499</v>
      </c>
      <c r="Y11" s="8">
        <v>-41415</v>
      </c>
      <c r="Z11" s="2">
        <v>-8.5</v>
      </c>
      <c r="AA11" s="6">
        <v>650000</v>
      </c>
    </row>
    <row r="12" spans="1:27" ht="13.5">
      <c r="A12" s="25" t="s">
        <v>37</v>
      </c>
      <c r="B12" s="29"/>
      <c r="C12" s="6">
        <v>1065479</v>
      </c>
      <c r="D12" s="6"/>
      <c r="E12" s="7">
        <v>3000000</v>
      </c>
      <c r="F12" s="8">
        <v>1500000</v>
      </c>
      <c r="G12" s="8">
        <v>297996</v>
      </c>
      <c r="H12" s="8">
        <v>140840</v>
      </c>
      <c r="I12" s="8">
        <v>513767</v>
      </c>
      <c r="J12" s="8">
        <v>952603</v>
      </c>
      <c r="K12" s="8">
        <v>23605</v>
      </c>
      <c r="L12" s="8"/>
      <c r="M12" s="8"/>
      <c r="N12" s="8">
        <v>23605</v>
      </c>
      <c r="O12" s="8">
        <v>22259</v>
      </c>
      <c r="P12" s="8">
        <v>27142</v>
      </c>
      <c r="Q12" s="8">
        <v>31183</v>
      </c>
      <c r="R12" s="8">
        <v>80584</v>
      </c>
      <c r="S12" s="8"/>
      <c r="T12" s="8"/>
      <c r="U12" s="8"/>
      <c r="V12" s="8"/>
      <c r="W12" s="8">
        <v>1056792</v>
      </c>
      <c r="X12" s="8">
        <v>1125000</v>
      </c>
      <c r="Y12" s="8">
        <v>-68208</v>
      </c>
      <c r="Z12" s="2">
        <v>-6.06</v>
      </c>
      <c r="AA12" s="6">
        <v>1500000</v>
      </c>
    </row>
    <row r="13" spans="1:27" ht="13.5">
      <c r="A13" s="23" t="s">
        <v>38</v>
      </c>
      <c r="B13" s="29"/>
      <c r="C13" s="6">
        <v>11293400</v>
      </c>
      <c r="D13" s="6"/>
      <c r="E13" s="7">
        <v>7538906</v>
      </c>
      <c r="F13" s="8">
        <v>10148393</v>
      </c>
      <c r="G13" s="8">
        <v>6039</v>
      </c>
      <c r="H13" s="8">
        <v>-431184</v>
      </c>
      <c r="I13" s="8">
        <v>809643</v>
      </c>
      <c r="J13" s="8">
        <v>384498</v>
      </c>
      <c r="K13" s="8">
        <v>949827</v>
      </c>
      <c r="L13" s="8"/>
      <c r="M13" s="8"/>
      <c r="N13" s="8">
        <v>949827</v>
      </c>
      <c r="O13" s="8">
        <v>866449</v>
      </c>
      <c r="P13" s="8">
        <v>605995</v>
      </c>
      <c r="Q13" s="8">
        <v>1055516</v>
      </c>
      <c r="R13" s="8">
        <v>2527960</v>
      </c>
      <c r="S13" s="8"/>
      <c r="T13" s="8"/>
      <c r="U13" s="8"/>
      <c r="V13" s="8"/>
      <c r="W13" s="8">
        <v>3862285</v>
      </c>
      <c r="X13" s="8">
        <v>7611296</v>
      </c>
      <c r="Y13" s="8">
        <v>-3749011</v>
      </c>
      <c r="Z13" s="2">
        <v>-49.26</v>
      </c>
      <c r="AA13" s="6">
        <v>10148393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1573953</v>
      </c>
      <c r="D15" s="6"/>
      <c r="E15" s="7">
        <v>3890579</v>
      </c>
      <c r="F15" s="8">
        <v>2901665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2176250</v>
      </c>
      <c r="Y15" s="8">
        <v>-2176250</v>
      </c>
      <c r="Z15" s="2">
        <v>-100</v>
      </c>
      <c r="AA15" s="6">
        <v>2901665</v>
      </c>
    </row>
    <row r="16" spans="1:27" ht="13.5">
      <c r="A16" s="23" t="s">
        <v>41</v>
      </c>
      <c r="B16" s="29"/>
      <c r="C16" s="6">
        <v>1397958</v>
      </c>
      <c r="D16" s="6"/>
      <c r="E16" s="7">
        <v>1713357</v>
      </c>
      <c r="F16" s="8">
        <v>1100000</v>
      </c>
      <c r="G16" s="8">
        <v>122687</v>
      </c>
      <c r="H16" s="8">
        <v>41391</v>
      </c>
      <c r="I16" s="8">
        <v>177081</v>
      </c>
      <c r="J16" s="8">
        <v>341159</v>
      </c>
      <c r="K16" s="8">
        <v>120032</v>
      </c>
      <c r="L16" s="8"/>
      <c r="M16" s="8"/>
      <c r="N16" s="8">
        <v>120032</v>
      </c>
      <c r="O16" s="8">
        <v>120235</v>
      </c>
      <c r="P16" s="8">
        <v>236783</v>
      </c>
      <c r="Q16" s="8">
        <v>300</v>
      </c>
      <c r="R16" s="8">
        <v>357318</v>
      </c>
      <c r="S16" s="8"/>
      <c r="T16" s="8"/>
      <c r="U16" s="8"/>
      <c r="V16" s="8"/>
      <c r="W16" s="8">
        <v>818509</v>
      </c>
      <c r="X16" s="8">
        <v>824999</v>
      </c>
      <c r="Y16" s="8">
        <v>-6490</v>
      </c>
      <c r="Z16" s="2">
        <v>-0.79</v>
      </c>
      <c r="AA16" s="6">
        <v>1100000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158862566</v>
      </c>
      <c r="D18" s="6"/>
      <c r="E18" s="7">
        <v>175222500</v>
      </c>
      <c r="F18" s="8">
        <v>173627500</v>
      </c>
      <c r="G18" s="8">
        <v>68022140</v>
      </c>
      <c r="H18" s="8">
        <v>734604</v>
      </c>
      <c r="I18" s="8">
        <v>71543145</v>
      </c>
      <c r="J18" s="8">
        <v>140299889</v>
      </c>
      <c r="K18" s="8">
        <v>1266189</v>
      </c>
      <c r="L18" s="8"/>
      <c r="M18" s="8"/>
      <c r="N18" s="8">
        <v>1266189</v>
      </c>
      <c r="O18" s="8">
        <v>2372660</v>
      </c>
      <c r="P18" s="8">
        <v>493722</v>
      </c>
      <c r="Q18" s="8">
        <v>43858918</v>
      </c>
      <c r="R18" s="8">
        <v>46725300</v>
      </c>
      <c r="S18" s="8"/>
      <c r="T18" s="8"/>
      <c r="U18" s="8"/>
      <c r="V18" s="8"/>
      <c r="W18" s="8">
        <v>188291378</v>
      </c>
      <c r="X18" s="8">
        <v>130220626</v>
      </c>
      <c r="Y18" s="8">
        <v>58070752</v>
      </c>
      <c r="Z18" s="2">
        <v>44.59</v>
      </c>
      <c r="AA18" s="6">
        <v>173627500</v>
      </c>
    </row>
    <row r="19" spans="1:27" ht="13.5">
      <c r="A19" s="23" t="s">
        <v>44</v>
      </c>
      <c r="B19" s="29"/>
      <c r="C19" s="6">
        <v>1873358</v>
      </c>
      <c r="D19" s="6"/>
      <c r="E19" s="7">
        <v>892671</v>
      </c>
      <c r="F19" s="26">
        <v>435000</v>
      </c>
      <c r="G19" s="26">
        <v>18219</v>
      </c>
      <c r="H19" s="26">
        <v>20660</v>
      </c>
      <c r="I19" s="26">
        <v>129001</v>
      </c>
      <c r="J19" s="26">
        <v>167880</v>
      </c>
      <c r="K19" s="26">
        <v>40367</v>
      </c>
      <c r="L19" s="26"/>
      <c r="M19" s="26"/>
      <c r="N19" s="26">
        <v>40367</v>
      </c>
      <c r="O19" s="26">
        <v>11264</v>
      </c>
      <c r="P19" s="26">
        <v>19616</v>
      </c>
      <c r="Q19" s="26">
        <v>27637</v>
      </c>
      <c r="R19" s="26">
        <v>58517</v>
      </c>
      <c r="S19" s="26"/>
      <c r="T19" s="26"/>
      <c r="U19" s="26"/>
      <c r="V19" s="26"/>
      <c r="W19" s="26">
        <v>266764</v>
      </c>
      <c r="X19" s="26">
        <v>326247</v>
      </c>
      <c r="Y19" s="26">
        <v>-59483</v>
      </c>
      <c r="Z19" s="27">
        <v>-18.23</v>
      </c>
      <c r="AA19" s="28">
        <v>435000</v>
      </c>
    </row>
    <row r="20" spans="1:27" ht="13.5">
      <c r="A20" s="23" t="s">
        <v>45</v>
      </c>
      <c r="B20" s="29"/>
      <c r="C20" s="6">
        <v>-310020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214787611</v>
      </c>
      <c r="D21" s="33">
        <f t="shared" si="0"/>
        <v>0</v>
      </c>
      <c r="E21" s="34">
        <f t="shared" si="0"/>
        <v>273045321</v>
      </c>
      <c r="F21" s="35">
        <f t="shared" si="0"/>
        <v>224467265</v>
      </c>
      <c r="G21" s="35">
        <f t="shared" si="0"/>
        <v>71684026</v>
      </c>
      <c r="H21" s="35">
        <f t="shared" si="0"/>
        <v>9060128</v>
      </c>
      <c r="I21" s="35">
        <f t="shared" si="0"/>
        <v>88089110</v>
      </c>
      <c r="J21" s="35">
        <f t="shared" si="0"/>
        <v>168833264</v>
      </c>
      <c r="K21" s="35">
        <f t="shared" si="0"/>
        <v>5283504</v>
      </c>
      <c r="L21" s="35">
        <f t="shared" si="0"/>
        <v>0</v>
      </c>
      <c r="M21" s="35">
        <f t="shared" si="0"/>
        <v>0</v>
      </c>
      <c r="N21" s="35">
        <f t="shared" si="0"/>
        <v>5283504</v>
      </c>
      <c r="O21" s="35">
        <f t="shared" si="0"/>
        <v>6464035</v>
      </c>
      <c r="P21" s="35">
        <f t="shared" si="0"/>
        <v>4495044</v>
      </c>
      <c r="Q21" s="35">
        <f t="shared" si="0"/>
        <v>48099336</v>
      </c>
      <c r="R21" s="35">
        <f t="shared" si="0"/>
        <v>59058415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233175183</v>
      </c>
      <c r="X21" s="35">
        <f t="shared" si="0"/>
        <v>168350441</v>
      </c>
      <c r="Y21" s="35">
        <f t="shared" si="0"/>
        <v>64824742</v>
      </c>
      <c r="Z21" s="36">
        <f>+IF(X21&lt;&gt;0,+(Y21/X21)*100,0)</f>
        <v>38.50583438626098</v>
      </c>
      <c r="AA21" s="33">
        <f>SUM(AA5:AA20)</f>
        <v>224467265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78707244</v>
      </c>
      <c r="D24" s="6"/>
      <c r="E24" s="7">
        <v>94675484</v>
      </c>
      <c r="F24" s="8">
        <v>88701619</v>
      </c>
      <c r="G24" s="8">
        <v>6055745</v>
      </c>
      <c r="H24" s="8">
        <v>9520749</v>
      </c>
      <c r="I24" s="8">
        <v>14482435</v>
      </c>
      <c r="J24" s="8">
        <v>30058929</v>
      </c>
      <c r="K24" s="8">
        <v>6862803</v>
      </c>
      <c r="L24" s="8"/>
      <c r="M24" s="8"/>
      <c r="N24" s="8">
        <v>6862803</v>
      </c>
      <c r="O24" s="8"/>
      <c r="P24" s="8"/>
      <c r="Q24" s="8">
        <v>7173</v>
      </c>
      <c r="R24" s="8">
        <v>7173</v>
      </c>
      <c r="S24" s="8"/>
      <c r="T24" s="8"/>
      <c r="U24" s="8"/>
      <c r="V24" s="8"/>
      <c r="W24" s="8">
        <v>36928905</v>
      </c>
      <c r="X24" s="8">
        <v>66526204</v>
      </c>
      <c r="Y24" s="8">
        <v>-29597299</v>
      </c>
      <c r="Z24" s="2">
        <v>-44.49</v>
      </c>
      <c r="AA24" s="6">
        <v>88701619</v>
      </c>
    </row>
    <row r="25" spans="1:27" ht="13.5">
      <c r="A25" s="25" t="s">
        <v>49</v>
      </c>
      <c r="B25" s="24"/>
      <c r="C25" s="6">
        <v>17949277</v>
      </c>
      <c r="D25" s="6"/>
      <c r="E25" s="7">
        <v>15971319</v>
      </c>
      <c r="F25" s="8">
        <v>15981130</v>
      </c>
      <c r="G25" s="8">
        <v>1639900</v>
      </c>
      <c r="H25" s="8">
        <v>1662159</v>
      </c>
      <c r="I25" s="8">
        <v>4564858</v>
      </c>
      <c r="J25" s="8">
        <v>7866917</v>
      </c>
      <c r="K25" s="8">
        <v>2525600</v>
      </c>
      <c r="L25" s="8"/>
      <c r="M25" s="8"/>
      <c r="N25" s="8">
        <v>2525600</v>
      </c>
      <c r="O25" s="8"/>
      <c r="P25" s="8"/>
      <c r="Q25" s="8"/>
      <c r="R25" s="8"/>
      <c r="S25" s="8"/>
      <c r="T25" s="8"/>
      <c r="U25" s="8"/>
      <c r="V25" s="8"/>
      <c r="W25" s="8">
        <v>10392517</v>
      </c>
      <c r="X25" s="8">
        <v>11985847</v>
      </c>
      <c r="Y25" s="8">
        <v>-1593330</v>
      </c>
      <c r="Z25" s="2">
        <v>-13.29</v>
      </c>
      <c r="AA25" s="6">
        <v>15981130</v>
      </c>
    </row>
    <row r="26" spans="1:27" ht="13.5">
      <c r="A26" s="25" t="s">
        <v>50</v>
      </c>
      <c r="B26" s="24"/>
      <c r="C26" s="6">
        <v>12441361</v>
      </c>
      <c r="D26" s="6"/>
      <c r="E26" s="7">
        <v>12000000</v>
      </c>
      <c r="F26" s="8">
        <v>12000000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9000000</v>
      </c>
      <c r="Y26" s="8">
        <v>-9000000</v>
      </c>
      <c r="Z26" s="2">
        <v>-100</v>
      </c>
      <c r="AA26" s="6">
        <v>12000000</v>
      </c>
    </row>
    <row r="27" spans="1:27" ht="13.5">
      <c r="A27" s="25" t="s">
        <v>51</v>
      </c>
      <c r="B27" s="24"/>
      <c r="C27" s="6">
        <v>29201746</v>
      </c>
      <c r="D27" s="6"/>
      <c r="E27" s="7">
        <v>30000000</v>
      </c>
      <c r="F27" s="8">
        <v>30000000</v>
      </c>
      <c r="G27" s="8">
        <v>2192467</v>
      </c>
      <c r="H27" s="8">
        <v>2365824</v>
      </c>
      <c r="I27" s="8">
        <v>6923768</v>
      </c>
      <c r="J27" s="8">
        <v>11482059</v>
      </c>
      <c r="K27" s="8">
        <v>2364170</v>
      </c>
      <c r="L27" s="8"/>
      <c r="M27" s="8"/>
      <c r="N27" s="8">
        <v>2364170</v>
      </c>
      <c r="O27" s="8">
        <v>2378542</v>
      </c>
      <c r="P27" s="8"/>
      <c r="Q27" s="8">
        <v>1623636</v>
      </c>
      <c r="R27" s="8">
        <v>4002178</v>
      </c>
      <c r="S27" s="8"/>
      <c r="T27" s="8"/>
      <c r="U27" s="8"/>
      <c r="V27" s="8"/>
      <c r="W27" s="8">
        <v>17848407</v>
      </c>
      <c r="X27" s="8">
        <v>22500000</v>
      </c>
      <c r="Y27" s="8">
        <v>-4651593</v>
      </c>
      <c r="Z27" s="2">
        <v>-20.67</v>
      </c>
      <c r="AA27" s="6">
        <v>30000000</v>
      </c>
    </row>
    <row r="28" spans="1:27" ht="13.5">
      <c r="A28" s="25" t="s">
        <v>52</v>
      </c>
      <c r="B28" s="24"/>
      <c r="C28" s="6">
        <v>2487458</v>
      </c>
      <c r="D28" s="6"/>
      <c r="E28" s="7">
        <v>1927439</v>
      </c>
      <c r="F28" s="8">
        <v>2527439</v>
      </c>
      <c r="G28" s="8">
        <v>160606</v>
      </c>
      <c r="H28" s="8">
        <v>158130</v>
      </c>
      <c r="I28" s="8">
        <v>514332</v>
      </c>
      <c r="J28" s="8">
        <v>833068</v>
      </c>
      <c r="K28" s="8">
        <v>160842</v>
      </c>
      <c r="L28" s="8"/>
      <c r="M28" s="8"/>
      <c r="N28" s="8">
        <v>160842</v>
      </c>
      <c r="O28" s="8">
        <v>164999</v>
      </c>
      <c r="P28" s="8">
        <v>166409</v>
      </c>
      <c r="Q28" s="8">
        <v>167830</v>
      </c>
      <c r="R28" s="8">
        <v>499238</v>
      </c>
      <c r="S28" s="8"/>
      <c r="T28" s="8"/>
      <c r="U28" s="8"/>
      <c r="V28" s="8"/>
      <c r="W28" s="8">
        <v>1493148</v>
      </c>
      <c r="X28" s="8">
        <v>1895579</v>
      </c>
      <c r="Y28" s="8">
        <v>-402431</v>
      </c>
      <c r="Z28" s="2">
        <v>-21.23</v>
      </c>
      <c r="AA28" s="6">
        <v>2527439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7641941</v>
      </c>
      <c r="D30" s="6"/>
      <c r="E30" s="7">
        <v>7990000</v>
      </c>
      <c r="F30" s="8">
        <v>13647480</v>
      </c>
      <c r="G30" s="8">
        <v>1366318</v>
      </c>
      <c r="H30" s="8">
        <v>332931</v>
      </c>
      <c r="I30" s="8">
        <v>1723563</v>
      </c>
      <c r="J30" s="8">
        <v>3422812</v>
      </c>
      <c r="K30" s="8">
        <v>114889</v>
      </c>
      <c r="L30" s="8"/>
      <c r="M30" s="8"/>
      <c r="N30" s="8">
        <v>114889</v>
      </c>
      <c r="O30" s="8">
        <v>9966</v>
      </c>
      <c r="P30" s="8">
        <v>36464</v>
      </c>
      <c r="Q30" s="8">
        <v>37214</v>
      </c>
      <c r="R30" s="8">
        <v>83644</v>
      </c>
      <c r="S30" s="8"/>
      <c r="T30" s="8"/>
      <c r="U30" s="8"/>
      <c r="V30" s="8"/>
      <c r="W30" s="8">
        <v>3621345</v>
      </c>
      <c r="X30" s="8">
        <v>10235607</v>
      </c>
      <c r="Y30" s="8">
        <v>-6614262</v>
      </c>
      <c r="Z30" s="2">
        <v>-64.62</v>
      </c>
      <c r="AA30" s="6">
        <v>13647480</v>
      </c>
    </row>
    <row r="31" spans="1:27" ht="13.5">
      <c r="A31" s="25" t="s">
        <v>55</v>
      </c>
      <c r="B31" s="24"/>
      <c r="C31" s="6">
        <v>59918341</v>
      </c>
      <c r="D31" s="6"/>
      <c r="E31" s="7">
        <v>49550000</v>
      </c>
      <c r="F31" s="8">
        <v>48359819</v>
      </c>
      <c r="G31" s="8">
        <v>5484461</v>
      </c>
      <c r="H31" s="8">
        <v>2051917</v>
      </c>
      <c r="I31" s="8">
        <v>10271723</v>
      </c>
      <c r="J31" s="8">
        <v>17808101</v>
      </c>
      <c r="K31" s="8">
        <v>2774790</v>
      </c>
      <c r="L31" s="8"/>
      <c r="M31" s="8"/>
      <c r="N31" s="8">
        <v>2774790</v>
      </c>
      <c r="O31" s="8">
        <v>147536</v>
      </c>
      <c r="P31" s="8">
        <v>3791588</v>
      </c>
      <c r="Q31" s="8">
        <v>4069707</v>
      </c>
      <c r="R31" s="8">
        <v>8008831</v>
      </c>
      <c r="S31" s="8"/>
      <c r="T31" s="8"/>
      <c r="U31" s="8"/>
      <c r="V31" s="8"/>
      <c r="W31" s="8">
        <v>28591722</v>
      </c>
      <c r="X31" s="8">
        <v>36269873</v>
      </c>
      <c r="Y31" s="8">
        <v>-7678151</v>
      </c>
      <c r="Z31" s="2">
        <v>-21.17</v>
      </c>
      <c r="AA31" s="6">
        <v>48359819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39036859</v>
      </c>
      <c r="D33" s="6"/>
      <c r="E33" s="7">
        <v>36207100</v>
      </c>
      <c r="F33" s="8">
        <v>25160751</v>
      </c>
      <c r="G33" s="8">
        <v>5231085</v>
      </c>
      <c r="H33" s="8">
        <v>2852952</v>
      </c>
      <c r="I33" s="8">
        <v>10792208</v>
      </c>
      <c r="J33" s="8">
        <v>18876245</v>
      </c>
      <c r="K33" s="8">
        <v>1615097</v>
      </c>
      <c r="L33" s="8"/>
      <c r="M33" s="8"/>
      <c r="N33" s="8">
        <v>1615097</v>
      </c>
      <c r="O33" s="8">
        <v>708934</v>
      </c>
      <c r="P33" s="8">
        <v>1414081</v>
      </c>
      <c r="Q33" s="8">
        <v>1291436</v>
      </c>
      <c r="R33" s="8">
        <v>3414451</v>
      </c>
      <c r="S33" s="8"/>
      <c r="T33" s="8"/>
      <c r="U33" s="8"/>
      <c r="V33" s="8"/>
      <c r="W33" s="8">
        <v>23905793</v>
      </c>
      <c r="X33" s="8">
        <v>18870561</v>
      </c>
      <c r="Y33" s="8">
        <v>5035232</v>
      </c>
      <c r="Z33" s="2">
        <v>26.68</v>
      </c>
      <c r="AA33" s="6">
        <v>25160751</v>
      </c>
    </row>
    <row r="34" spans="1:27" ht="13.5">
      <c r="A34" s="23" t="s">
        <v>57</v>
      </c>
      <c r="B34" s="29"/>
      <c r="C34" s="6"/>
      <c r="D34" s="6"/>
      <c r="E34" s="7"/>
      <c r="F34" s="8"/>
      <c r="G34" s="8">
        <v>-9527</v>
      </c>
      <c r="H34" s="8">
        <v>-3977</v>
      </c>
      <c r="I34" s="8">
        <v>-17842</v>
      </c>
      <c r="J34" s="8">
        <v>-31346</v>
      </c>
      <c r="K34" s="8">
        <v>-6825</v>
      </c>
      <c r="L34" s="8"/>
      <c r="M34" s="8"/>
      <c r="N34" s="8">
        <v>-6825</v>
      </c>
      <c r="O34" s="8">
        <v>-4070</v>
      </c>
      <c r="P34" s="8">
        <v>-4436</v>
      </c>
      <c r="Q34" s="8">
        <v>-5359</v>
      </c>
      <c r="R34" s="8">
        <v>-13865</v>
      </c>
      <c r="S34" s="8"/>
      <c r="T34" s="8"/>
      <c r="U34" s="8"/>
      <c r="V34" s="8"/>
      <c r="W34" s="8">
        <v>-52036</v>
      </c>
      <c r="X34" s="8"/>
      <c r="Y34" s="8">
        <v>-52036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247384227</v>
      </c>
      <c r="D35" s="33">
        <f>SUM(D24:D34)</f>
        <v>0</v>
      </c>
      <c r="E35" s="34">
        <f t="shared" si="1"/>
        <v>248321342</v>
      </c>
      <c r="F35" s="35">
        <f t="shared" si="1"/>
        <v>236378238</v>
      </c>
      <c r="G35" s="35">
        <f t="shared" si="1"/>
        <v>22121055</v>
      </c>
      <c r="H35" s="35">
        <f t="shared" si="1"/>
        <v>18940685</v>
      </c>
      <c r="I35" s="35">
        <f t="shared" si="1"/>
        <v>49255045</v>
      </c>
      <c r="J35" s="35">
        <f t="shared" si="1"/>
        <v>90316785</v>
      </c>
      <c r="K35" s="35">
        <f t="shared" si="1"/>
        <v>16411366</v>
      </c>
      <c r="L35" s="35">
        <f t="shared" si="1"/>
        <v>0</v>
      </c>
      <c r="M35" s="35">
        <f t="shared" si="1"/>
        <v>0</v>
      </c>
      <c r="N35" s="35">
        <f t="shared" si="1"/>
        <v>16411366</v>
      </c>
      <c r="O35" s="35">
        <f t="shared" si="1"/>
        <v>3405907</v>
      </c>
      <c r="P35" s="35">
        <f t="shared" si="1"/>
        <v>5404106</v>
      </c>
      <c r="Q35" s="35">
        <f t="shared" si="1"/>
        <v>7191637</v>
      </c>
      <c r="R35" s="35">
        <f t="shared" si="1"/>
        <v>16001650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122729801</v>
      </c>
      <c r="X35" s="35">
        <f t="shared" si="1"/>
        <v>177283671</v>
      </c>
      <c r="Y35" s="35">
        <f t="shared" si="1"/>
        <v>-54553870</v>
      </c>
      <c r="Z35" s="36">
        <f>+IF(X35&lt;&gt;0,+(Y35/X35)*100,0)</f>
        <v>-30.772078269972198</v>
      </c>
      <c r="AA35" s="33">
        <f>SUM(AA24:AA34)</f>
        <v>236378238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-32596616</v>
      </c>
      <c r="D37" s="46">
        <f>+D21-D35</f>
        <v>0</v>
      </c>
      <c r="E37" s="47">
        <f t="shared" si="2"/>
        <v>24723979</v>
      </c>
      <c r="F37" s="48">
        <f t="shared" si="2"/>
        <v>-11910973</v>
      </c>
      <c r="G37" s="48">
        <f t="shared" si="2"/>
        <v>49562971</v>
      </c>
      <c r="H37" s="48">
        <f t="shared" si="2"/>
        <v>-9880557</v>
      </c>
      <c r="I37" s="48">
        <f t="shared" si="2"/>
        <v>38834065</v>
      </c>
      <c r="J37" s="48">
        <f t="shared" si="2"/>
        <v>78516479</v>
      </c>
      <c r="K37" s="48">
        <f t="shared" si="2"/>
        <v>-11127862</v>
      </c>
      <c r="L37" s="48">
        <f t="shared" si="2"/>
        <v>0</v>
      </c>
      <c r="M37" s="48">
        <f t="shared" si="2"/>
        <v>0</v>
      </c>
      <c r="N37" s="48">
        <f t="shared" si="2"/>
        <v>-11127862</v>
      </c>
      <c r="O37" s="48">
        <f t="shared" si="2"/>
        <v>3058128</v>
      </c>
      <c r="P37" s="48">
        <f t="shared" si="2"/>
        <v>-909062</v>
      </c>
      <c r="Q37" s="48">
        <f t="shared" si="2"/>
        <v>40907699</v>
      </c>
      <c r="R37" s="48">
        <f t="shared" si="2"/>
        <v>43056765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110445382</v>
      </c>
      <c r="X37" s="48">
        <f>IF(F21=F35,0,X21-X35)</f>
        <v>-8933230</v>
      </c>
      <c r="Y37" s="48">
        <f t="shared" si="2"/>
        <v>119378612</v>
      </c>
      <c r="Z37" s="49">
        <f>+IF(X37&lt;&gt;0,+(Y37/X37)*100,0)</f>
        <v>-1336.3432039698966</v>
      </c>
      <c r="AA37" s="46">
        <f>+AA21-AA35</f>
        <v>-11910973</v>
      </c>
    </row>
    <row r="38" spans="1:27" ht="22.5" customHeight="1">
      <c r="A38" s="50" t="s">
        <v>60</v>
      </c>
      <c r="B38" s="29"/>
      <c r="C38" s="6">
        <v>31166000</v>
      </c>
      <c r="D38" s="6"/>
      <c r="E38" s="7">
        <v>30162500</v>
      </c>
      <c r="F38" s="8">
        <v>56412500</v>
      </c>
      <c r="G38" s="8">
        <v>4625594</v>
      </c>
      <c r="H38" s="8">
        <v>2118472</v>
      </c>
      <c r="I38" s="8">
        <v>10972269</v>
      </c>
      <c r="J38" s="8">
        <v>17716335</v>
      </c>
      <c r="K38" s="8"/>
      <c r="L38" s="8"/>
      <c r="M38" s="8"/>
      <c r="N38" s="8"/>
      <c r="O38" s="8">
        <v>116861</v>
      </c>
      <c r="P38" s="8">
        <v>1955069</v>
      </c>
      <c r="Q38" s="8">
        <v>11997408</v>
      </c>
      <c r="R38" s="8">
        <v>14069338</v>
      </c>
      <c r="S38" s="8"/>
      <c r="T38" s="8"/>
      <c r="U38" s="8"/>
      <c r="V38" s="8"/>
      <c r="W38" s="8">
        <v>31785673</v>
      </c>
      <c r="X38" s="8">
        <v>42309374</v>
      </c>
      <c r="Y38" s="8">
        <v>-10523701</v>
      </c>
      <c r="Z38" s="2">
        <v>-24.87</v>
      </c>
      <c r="AA38" s="6">
        <v>56412500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-1430616</v>
      </c>
      <c r="D41" s="56">
        <f>SUM(D37:D40)</f>
        <v>0</v>
      </c>
      <c r="E41" s="57">
        <f t="shared" si="3"/>
        <v>54886479</v>
      </c>
      <c r="F41" s="58">
        <f t="shared" si="3"/>
        <v>44501527</v>
      </c>
      <c r="G41" s="58">
        <f t="shared" si="3"/>
        <v>54188565</v>
      </c>
      <c r="H41" s="58">
        <f t="shared" si="3"/>
        <v>-7762085</v>
      </c>
      <c r="I41" s="58">
        <f t="shared" si="3"/>
        <v>49806334</v>
      </c>
      <c r="J41" s="58">
        <f t="shared" si="3"/>
        <v>96232814</v>
      </c>
      <c r="K41" s="58">
        <f t="shared" si="3"/>
        <v>-11127862</v>
      </c>
      <c r="L41" s="58">
        <f t="shared" si="3"/>
        <v>0</v>
      </c>
      <c r="M41" s="58">
        <f t="shared" si="3"/>
        <v>0</v>
      </c>
      <c r="N41" s="58">
        <f t="shared" si="3"/>
        <v>-11127862</v>
      </c>
      <c r="O41" s="58">
        <f t="shared" si="3"/>
        <v>3174989</v>
      </c>
      <c r="P41" s="58">
        <f t="shared" si="3"/>
        <v>1046007</v>
      </c>
      <c r="Q41" s="58">
        <f t="shared" si="3"/>
        <v>52905107</v>
      </c>
      <c r="R41" s="58">
        <f t="shared" si="3"/>
        <v>57126103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142231055</v>
      </c>
      <c r="X41" s="58">
        <f t="shared" si="3"/>
        <v>33376144</v>
      </c>
      <c r="Y41" s="58">
        <f t="shared" si="3"/>
        <v>108854911</v>
      </c>
      <c r="Z41" s="59">
        <f>+IF(X41&lt;&gt;0,+(Y41/X41)*100,0)</f>
        <v>326.14585735248505</v>
      </c>
      <c r="AA41" s="56">
        <f>SUM(AA37:AA40)</f>
        <v>44501527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-1430616</v>
      </c>
      <c r="D43" s="64">
        <f>+D41-D42</f>
        <v>0</v>
      </c>
      <c r="E43" s="65">
        <f t="shared" si="4"/>
        <v>54886479</v>
      </c>
      <c r="F43" s="66">
        <f t="shared" si="4"/>
        <v>44501527</v>
      </c>
      <c r="G43" s="66">
        <f t="shared" si="4"/>
        <v>54188565</v>
      </c>
      <c r="H43" s="66">
        <f t="shared" si="4"/>
        <v>-7762085</v>
      </c>
      <c r="I43" s="66">
        <f t="shared" si="4"/>
        <v>49806334</v>
      </c>
      <c r="J43" s="66">
        <f t="shared" si="4"/>
        <v>96232814</v>
      </c>
      <c r="K43" s="66">
        <f t="shared" si="4"/>
        <v>-11127862</v>
      </c>
      <c r="L43" s="66">
        <f t="shared" si="4"/>
        <v>0</v>
      </c>
      <c r="M43" s="66">
        <f t="shared" si="4"/>
        <v>0</v>
      </c>
      <c r="N43" s="66">
        <f t="shared" si="4"/>
        <v>-11127862</v>
      </c>
      <c r="O43" s="66">
        <f t="shared" si="4"/>
        <v>3174989</v>
      </c>
      <c r="P43" s="66">
        <f t="shared" si="4"/>
        <v>1046007</v>
      </c>
      <c r="Q43" s="66">
        <f t="shared" si="4"/>
        <v>52905107</v>
      </c>
      <c r="R43" s="66">
        <f t="shared" si="4"/>
        <v>57126103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142231055</v>
      </c>
      <c r="X43" s="66">
        <f t="shared" si="4"/>
        <v>33376144</v>
      </c>
      <c r="Y43" s="66">
        <f t="shared" si="4"/>
        <v>108854911</v>
      </c>
      <c r="Z43" s="67">
        <f>+IF(X43&lt;&gt;0,+(Y43/X43)*100,0)</f>
        <v>326.14585735248505</v>
      </c>
      <c r="AA43" s="64">
        <f>+AA41-AA42</f>
        <v>44501527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-1430616</v>
      </c>
      <c r="D45" s="56">
        <f>SUM(D43:D44)</f>
        <v>0</v>
      </c>
      <c r="E45" s="57">
        <f t="shared" si="5"/>
        <v>54886479</v>
      </c>
      <c r="F45" s="58">
        <f t="shared" si="5"/>
        <v>44501527</v>
      </c>
      <c r="G45" s="58">
        <f t="shared" si="5"/>
        <v>54188565</v>
      </c>
      <c r="H45" s="58">
        <f t="shared" si="5"/>
        <v>-7762085</v>
      </c>
      <c r="I45" s="58">
        <f t="shared" si="5"/>
        <v>49806334</v>
      </c>
      <c r="J45" s="58">
        <f t="shared" si="5"/>
        <v>96232814</v>
      </c>
      <c r="K45" s="58">
        <f t="shared" si="5"/>
        <v>-11127862</v>
      </c>
      <c r="L45" s="58">
        <f t="shared" si="5"/>
        <v>0</v>
      </c>
      <c r="M45" s="58">
        <f t="shared" si="5"/>
        <v>0</v>
      </c>
      <c r="N45" s="58">
        <f t="shared" si="5"/>
        <v>-11127862</v>
      </c>
      <c r="O45" s="58">
        <f t="shared" si="5"/>
        <v>3174989</v>
      </c>
      <c r="P45" s="58">
        <f t="shared" si="5"/>
        <v>1046007</v>
      </c>
      <c r="Q45" s="58">
        <f t="shared" si="5"/>
        <v>52905107</v>
      </c>
      <c r="R45" s="58">
        <f t="shared" si="5"/>
        <v>57126103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142231055</v>
      </c>
      <c r="X45" s="58">
        <f t="shared" si="5"/>
        <v>33376144</v>
      </c>
      <c r="Y45" s="58">
        <f t="shared" si="5"/>
        <v>108854911</v>
      </c>
      <c r="Z45" s="59">
        <f>+IF(X45&lt;&gt;0,+(Y45/X45)*100,0)</f>
        <v>326.14585735248505</v>
      </c>
      <c r="AA45" s="56">
        <f>SUM(AA43:AA44)</f>
        <v>44501527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-1430616</v>
      </c>
      <c r="D47" s="71">
        <f>SUM(D45:D46)</f>
        <v>0</v>
      </c>
      <c r="E47" s="72">
        <f t="shared" si="6"/>
        <v>54886479</v>
      </c>
      <c r="F47" s="73">
        <f t="shared" si="6"/>
        <v>44501527</v>
      </c>
      <c r="G47" s="73">
        <f t="shared" si="6"/>
        <v>54188565</v>
      </c>
      <c r="H47" s="74">
        <f t="shared" si="6"/>
        <v>-7762085</v>
      </c>
      <c r="I47" s="74">
        <f t="shared" si="6"/>
        <v>49806334</v>
      </c>
      <c r="J47" s="74">
        <f t="shared" si="6"/>
        <v>96232814</v>
      </c>
      <c r="K47" s="74">
        <f t="shared" si="6"/>
        <v>-11127862</v>
      </c>
      <c r="L47" s="74">
        <f t="shared" si="6"/>
        <v>0</v>
      </c>
      <c r="M47" s="73">
        <f t="shared" si="6"/>
        <v>0</v>
      </c>
      <c r="N47" s="73">
        <f t="shared" si="6"/>
        <v>-11127862</v>
      </c>
      <c r="O47" s="74">
        <f t="shared" si="6"/>
        <v>3174989</v>
      </c>
      <c r="P47" s="74">
        <f t="shared" si="6"/>
        <v>1046007</v>
      </c>
      <c r="Q47" s="74">
        <f t="shared" si="6"/>
        <v>52905107</v>
      </c>
      <c r="R47" s="74">
        <f t="shared" si="6"/>
        <v>57126103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142231055</v>
      </c>
      <c r="X47" s="74">
        <f t="shared" si="6"/>
        <v>33376144</v>
      </c>
      <c r="Y47" s="74">
        <f t="shared" si="6"/>
        <v>108854911</v>
      </c>
      <c r="Z47" s="75">
        <f>+IF(X47&lt;&gt;0,+(Y47/X47)*100,0)</f>
        <v>326.14585735248505</v>
      </c>
      <c r="AA47" s="76">
        <f>SUM(AA45:AA46)</f>
        <v>44501527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22120371</v>
      </c>
      <c r="D5" s="6"/>
      <c r="E5" s="7">
        <v>18268999</v>
      </c>
      <c r="F5" s="8">
        <v>18268999</v>
      </c>
      <c r="G5" s="8">
        <v>9374788</v>
      </c>
      <c r="H5" s="8">
        <v>819549</v>
      </c>
      <c r="I5" s="8">
        <v>851070</v>
      </c>
      <c r="J5" s="8">
        <v>11045407</v>
      </c>
      <c r="K5" s="8">
        <v>849456</v>
      </c>
      <c r="L5" s="8">
        <v>849456</v>
      </c>
      <c r="M5" s="8">
        <v>849456</v>
      </c>
      <c r="N5" s="8">
        <v>2548368</v>
      </c>
      <c r="O5" s="8">
        <v>849456</v>
      </c>
      <c r="P5" s="8">
        <v>849459</v>
      </c>
      <c r="Q5" s="8"/>
      <c r="R5" s="8">
        <v>1698915</v>
      </c>
      <c r="S5" s="8"/>
      <c r="T5" s="8"/>
      <c r="U5" s="8"/>
      <c r="V5" s="8"/>
      <c r="W5" s="8">
        <v>15292690</v>
      </c>
      <c r="X5" s="8">
        <v>13701748</v>
      </c>
      <c r="Y5" s="8">
        <v>1590942</v>
      </c>
      <c r="Z5" s="2">
        <v>11.61</v>
      </c>
      <c r="AA5" s="6">
        <v>18268999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>
        <v>11883</v>
      </c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>
        <v>671</v>
      </c>
      <c r="P8" s="8">
        <v>671</v>
      </c>
      <c r="Q8" s="8">
        <v>336</v>
      </c>
      <c r="R8" s="8">
        <v>1678</v>
      </c>
      <c r="S8" s="8"/>
      <c r="T8" s="8"/>
      <c r="U8" s="8"/>
      <c r="V8" s="8"/>
      <c r="W8" s="8">
        <v>1678</v>
      </c>
      <c r="X8" s="8"/>
      <c r="Y8" s="8">
        <v>1678</v>
      </c>
      <c r="Z8" s="2"/>
      <c r="AA8" s="6"/>
    </row>
    <row r="9" spans="1:27" ht="13.5">
      <c r="A9" s="25" t="s">
        <v>35</v>
      </c>
      <c r="B9" s="24"/>
      <c r="C9" s="6">
        <v>2065390</v>
      </c>
      <c r="D9" s="6"/>
      <c r="E9" s="7">
        <v>2354000</v>
      </c>
      <c r="F9" s="8">
        <v>2354000</v>
      </c>
      <c r="G9" s="8">
        <v>175633</v>
      </c>
      <c r="H9" s="8">
        <v>175633</v>
      </c>
      <c r="I9" s="8">
        <v>175633</v>
      </c>
      <c r="J9" s="8">
        <v>526899</v>
      </c>
      <c r="K9" s="8">
        <v>169833</v>
      </c>
      <c r="L9" s="8">
        <v>169833</v>
      </c>
      <c r="M9" s="8">
        <v>169833</v>
      </c>
      <c r="N9" s="8">
        <v>509499</v>
      </c>
      <c r="O9" s="8">
        <v>169833</v>
      </c>
      <c r="P9" s="8">
        <v>169833</v>
      </c>
      <c r="Q9" s="8"/>
      <c r="R9" s="8">
        <v>339666</v>
      </c>
      <c r="S9" s="8"/>
      <c r="T9" s="8"/>
      <c r="U9" s="8"/>
      <c r="V9" s="8"/>
      <c r="W9" s="8">
        <v>1376064</v>
      </c>
      <c r="X9" s="8">
        <v>1765499</v>
      </c>
      <c r="Y9" s="8">
        <v>-389435</v>
      </c>
      <c r="Z9" s="2">
        <v>-22.06</v>
      </c>
      <c r="AA9" s="6">
        <v>2354000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264563</v>
      </c>
      <c r="D11" s="6"/>
      <c r="E11" s="7">
        <v>284390</v>
      </c>
      <c r="F11" s="8">
        <v>284390</v>
      </c>
      <c r="G11" s="8">
        <v>2972</v>
      </c>
      <c r="H11" s="8">
        <v>20712</v>
      </c>
      <c r="I11" s="8">
        <v>20350</v>
      </c>
      <c r="J11" s="8">
        <v>44034</v>
      </c>
      <c r="K11" s="8">
        <v>40273</v>
      </c>
      <c r="L11" s="8">
        <v>18612</v>
      </c>
      <c r="M11" s="8">
        <v>17492</v>
      </c>
      <c r="N11" s="8">
        <v>76377</v>
      </c>
      <c r="O11" s="8">
        <v>19419</v>
      </c>
      <c r="P11" s="8">
        <v>18210</v>
      </c>
      <c r="Q11" s="8"/>
      <c r="R11" s="8">
        <v>37629</v>
      </c>
      <c r="S11" s="8"/>
      <c r="T11" s="8"/>
      <c r="U11" s="8"/>
      <c r="V11" s="8"/>
      <c r="W11" s="8">
        <v>158040</v>
      </c>
      <c r="X11" s="8">
        <v>213293</v>
      </c>
      <c r="Y11" s="8">
        <v>-55253</v>
      </c>
      <c r="Z11" s="2">
        <v>-25.9</v>
      </c>
      <c r="AA11" s="6">
        <v>284390</v>
      </c>
    </row>
    <row r="12" spans="1:27" ht="13.5">
      <c r="A12" s="25" t="s">
        <v>37</v>
      </c>
      <c r="B12" s="29"/>
      <c r="C12" s="6"/>
      <c r="D12" s="6"/>
      <c r="E12" s="7">
        <v>900000</v>
      </c>
      <c r="F12" s="8">
        <v>3870000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2902500</v>
      </c>
      <c r="Y12" s="8">
        <v>-2902500</v>
      </c>
      <c r="Z12" s="2">
        <v>-100</v>
      </c>
      <c r="AA12" s="6">
        <v>3870000</v>
      </c>
    </row>
    <row r="13" spans="1:27" ht="13.5">
      <c r="A13" s="23" t="s">
        <v>38</v>
      </c>
      <c r="B13" s="29"/>
      <c r="C13" s="6">
        <v>299069</v>
      </c>
      <c r="D13" s="6"/>
      <c r="E13" s="7">
        <v>3870000</v>
      </c>
      <c r="F13" s="8">
        <v>1200000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900000</v>
      </c>
      <c r="Y13" s="8">
        <v>-900000</v>
      </c>
      <c r="Z13" s="2">
        <v>-100</v>
      </c>
      <c r="AA13" s="6">
        <v>1200000</v>
      </c>
    </row>
    <row r="14" spans="1:27" ht="13.5">
      <c r="A14" s="23" t="s">
        <v>39</v>
      </c>
      <c r="B14" s="29"/>
      <c r="C14" s="6">
        <v>1239337</v>
      </c>
      <c r="D14" s="6"/>
      <c r="E14" s="7"/>
      <c r="F14" s="8"/>
      <c r="G14" s="8">
        <v>166511</v>
      </c>
      <c r="H14" s="8">
        <v>206998</v>
      </c>
      <c r="I14" s="8">
        <v>129646</v>
      </c>
      <c r="J14" s="8">
        <v>503155</v>
      </c>
      <c r="K14" s="8">
        <v>83160</v>
      </c>
      <c r="L14" s="8">
        <v>62917</v>
      </c>
      <c r="M14" s="8">
        <v>184832</v>
      </c>
      <c r="N14" s="8">
        <v>330909</v>
      </c>
      <c r="O14" s="8">
        <v>171570</v>
      </c>
      <c r="P14" s="8">
        <v>110613</v>
      </c>
      <c r="Q14" s="8"/>
      <c r="R14" s="8">
        <v>282183</v>
      </c>
      <c r="S14" s="8"/>
      <c r="T14" s="8"/>
      <c r="U14" s="8"/>
      <c r="V14" s="8"/>
      <c r="W14" s="8">
        <v>1116247</v>
      </c>
      <c r="X14" s="8"/>
      <c r="Y14" s="8">
        <v>1116247</v>
      </c>
      <c r="Z14" s="2"/>
      <c r="AA14" s="6"/>
    </row>
    <row r="15" spans="1:27" ht="13.5">
      <c r="A15" s="23" t="s">
        <v>40</v>
      </c>
      <c r="B15" s="29"/>
      <c r="C15" s="6">
        <v>1035750</v>
      </c>
      <c r="D15" s="6"/>
      <c r="E15" s="7">
        <v>900000</v>
      </c>
      <c r="F15" s="8">
        <v>900000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675000</v>
      </c>
      <c r="Y15" s="8">
        <v>-675000</v>
      </c>
      <c r="Z15" s="2">
        <v>-100</v>
      </c>
      <c r="AA15" s="6">
        <v>900000</v>
      </c>
    </row>
    <row r="16" spans="1:27" ht="13.5">
      <c r="A16" s="23" t="s">
        <v>41</v>
      </c>
      <c r="B16" s="29"/>
      <c r="C16" s="6">
        <v>2354003</v>
      </c>
      <c r="D16" s="6"/>
      <c r="E16" s="7">
        <v>2401517</v>
      </c>
      <c r="F16" s="8">
        <v>2401517</v>
      </c>
      <c r="G16" s="8">
        <v>186573</v>
      </c>
      <c r="H16" s="8">
        <v>188904</v>
      </c>
      <c r="I16" s="8">
        <v>237563</v>
      </c>
      <c r="J16" s="8">
        <v>613040</v>
      </c>
      <c r="K16" s="8">
        <v>196713</v>
      </c>
      <c r="L16" s="8">
        <v>205772</v>
      </c>
      <c r="M16" s="8">
        <v>137163</v>
      </c>
      <c r="N16" s="8">
        <v>539648</v>
      </c>
      <c r="O16" s="8">
        <v>184239</v>
      </c>
      <c r="P16" s="8">
        <v>177978</v>
      </c>
      <c r="Q16" s="8">
        <v>105371</v>
      </c>
      <c r="R16" s="8">
        <v>467588</v>
      </c>
      <c r="S16" s="8"/>
      <c r="T16" s="8"/>
      <c r="U16" s="8"/>
      <c r="V16" s="8"/>
      <c r="W16" s="8">
        <v>1620276</v>
      </c>
      <c r="X16" s="8">
        <v>1801139</v>
      </c>
      <c r="Y16" s="8">
        <v>-180863</v>
      </c>
      <c r="Z16" s="2">
        <v>-10.04</v>
      </c>
      <c r="AA16" s="6">
        <v>2401517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102648595</v>
      </c>
      <c r="D18" s="6"/>
      <c r="E18" s="7">
        <v>116661000</v>
      </c>
      <c r="F18" s="8">
        <v>116066000</v>
      </c>
      <c r="G18" s="8">
        <v>46176361</v>
      </c>
      <c r="H18" s="8">
        <v>780320</v>
      </c>
      <c r="I18" s="8">
        <v>587267</v>
      </c>
      <c r="J18" s="8">
        <v>47543948</v>
      </c>
      <c r="K18" s="8">
        <v>10909625</v>
      </c>
      <c r="L18" s="8">
        <v>1513304</v>
      </c>
      <c r="M18" s="8">
        <v>35928000</v>
      </c>
      <c r="N18" s="8">
        <v>48350929</v>
      </c>
      <c r="O18" s="8">
        <v>593425</v>
      </c>
      <c r="P18" s="8">
        <v>1066654</v>
      </c>
      <c r="Q18" s="8">
        <v>529447</v>
      </c>
      <c r="R18" s="8">
        <v>2189526</v>
      </c>
      <c r="S18" s="8"/>
      <c r="T18" s="8"/>
      <c r="U18" s="8"/>
      <c r="V18" s="8"/>
      <c r="W18" s="8">
        <v>98084403</v>
      </c>
      <c r="X18" s="8">
        <v>87049499</v>
      </c>
      <c r="Y18" s="8">
        <v>11034904</v>
      </c>
      <c r="Z18" s="2">
        <v>12.68</v>
      </c>
      <c r="AA18" s="6">
        <v>116066000</v>
      </c>
    </row>
    <row r="19" spans="1:27" ht="13.5">
      <c r="A19" s="23" t="s">
        <v>44</v>
      </c>
      <c r="B19" s="29"/>
      <c r="C19" s="6">
        <v>7208158</v>
      </c>
      <c r="D19" s="6"/>
      <c r="E19" s="7">
        <v>500086</v>
      </c>
      <c r="F19" s="26">
        <v>1000470</v>
      </c>
      <c r="G19" s="26">
        <v>133844</v>
      </c>
      <c r="H19" s="26">
        <v>157001</v>
      </c>
      <c r="I19" s="26">
        <v>134385</v>
      </c>
      <c r="J19" s="26">
        <v>425230</v>
      </c>
      <c r="K19" s="26">
        <v>133289</v>
      </c>
      <c r="L19" s="26">
        <v>346109</v>
      </c>
      <c r="M19" s="26">
        <v>20747</v>
      </c>
      <c r="N19" s="26">
        <v>500145</v>
      </c>
      <c r="O19" s="26">
        <v>113873</v>
      </c>
      <c r="P19" s="26">
        <v>69603</v>
      </c>
      <c r="Q19" s="26">
        <v>26071</v>
      </c>
      <c r="R19" s="26">
        <v>209547</v>
      </c>
      <c r="S19" s="26"/>
      <c r="T19" s="26"/>
      <c r="U19" s="26"/>
      <c r="V19" s="26"/>
      <c r="W19" s="26">
        <v>1134922</v>
      </c>
      <c r="X19" s="26">
        <v>750354</v>
      </c>
      <c r="Y19" s="26">
        <v>384568</v>
      </c>
      <c r="Z19" s="27">
        <v>51.25</v>
      </c>
      <c r="AA19" s="28">
        <v>1000470</v>
      </c>
    </row>
    <row r="20" spans="1:27" ht="13.5">
      <c r="A20" s="23" t="s">
        <v>45</v>
      </c>
      <c r="B20" s="29"/>
      <c r="C20" s="6"/>
      <c r="D20" s="6"/>
      <c r="E20" s="7"/>
      <c r="F20" s="8">
        <v>2500000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1875001</v>
      </c>
      <c r="Y20" s="8">
        <v>-1875001</v>
      </c>
      <c r="Z20" s="2">
        <v>-100</v>
      </c>
      <c r="AA20" s="6">
        <v>2500000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139247119</v>
      </c>
      <c r="D21" s="33">
        <f t="shared" si="0"/>
        <v>0</v>
      </c>
      <c r="E21" s="34">
        <f t="shared" si="0"/>
        <v>146139992</v>
      </c>
      <c r="F21" s="35">
        <f t="shared" si="0"/>
        <v>148845376</v>
      </c>
      <c r="G21" s="35">
        <f t="shared" si="0"/>
        <v>56216682</v>
      </c>
      <c r="H21" s="35">
        <f t="shared" si="0"/>
        <v>2349117</v>
      </c>
      <c r="I21" s="35">
        <f t="shared" si="0"/>
        <v>2135914</v>
      </c>
      <c r="J21" s="35">
        <f t="shared" si="0"/>
        <v>60701713</v>
      </c>
      <c r="K21" s="35">
        <f t="shared" si="0"/>
        <v>12382349</v>
      </c>
      <c r="L21" s="35">
        <f t="shared" si="0"/>
        <v>3166003</v>
      </c>
      <c r="M21" s="35">
        <f t="shared" si="0"/>
        <v>37307523</v>
      </c>
      <c r="N21" s="35">
        <f t="shared" si="0"/>
        <v>52855875</v>
      </c>
      <c r="O21" s="35">
        <f t="shared" si="0"/>
        <v>2102486</v>
      </c>
      <c r="P21" s="35">
        <f t="shared" si="0"/>
        <v>2463021</v>
      </c>
      <c r="Q21" s="35">
        <f t="shared" si="0"/>
        <v>661225</v>
      </c>
      <c r="R21" s="35">
        <f t="shared" si="0"/>
        <v>5226732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118784320</v>
      </c>
      <c r="X21" s="35">
        <f t="shared" si="0"/>
        <v>111634033</v>
      </c>
      <c r="Y21" s="35">
        <f t="shared" si="0"/>
        <v>7150287</v>
      </c>
      <c r="Z21" s="36">
        <f>+IF(X21&lt;&gt;0,+(Y21/X21)*100,0)</f>
        <v>6.405113931519432</v>
      </c>
      <c r="AA21" s="33">
        <f>SUM(AA5:AA20)</f>
        <v>148845376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73774170</v>
      </c>
      <c r="D24" s="6"/>
      <c r="E24" s="7">
        <v>81538000</v>
      </c>
      <c r="F24" s="8">
        <v>81538000</v>
      </c>
      <c r="G24" s="8">
        <v>5848498</v>
      </c>
      <c r="H24" s="8">
        <v>5926270</v>
      </c>
      <c r="I24" s="8">
        <v>5916835</v>
      </c>
      <c r="J24" s="8">
        <v>17691603</v>
      </c>
      <c r="K24" s="8">
        <v>6156010</v>
      </c>
      <c r="L24" s="8">
        <v>5976970</v>
      </c>
      <c r="M24" s="8">
        <v>9835298</v>
      </c>
      <c r="N24" s="8">
        <v>21968278</v>
      </c>
      <c r="O24" s="8">
        <v>6101854</v>
      </c>
      <c r="P24" s="8">
        <v>6250437</v>
      </c>
      <c r="Q24" s="8">
        <v>782533</v>
      </c>
      <c r="R24" s="8">
        <v>13134824</v>
      </c>
      <c r="S24" s="8"/>
      <c r="T24" s="8"/>
      <c r="U24" s="8"/>
      <c r="V24" s="8"/>
      <c r="W24" s="8">
        <v>52794705</v>
      </c>
      <c r="X24" s="8">
        <v>61153498</v>
      </c>
      <c r="Y24" s="8">
        <v>-8358793</v>
      </c>
      <c r="Z24" s="2">
        <v>-13.67</v>
      </c>
      <c r="AA24" s="6">
        <v>81538000</v>
      </c>
    </row>
    <row r="25" spans="1:27" ht="13.5">
      <c r="A25" s="25" t="s">
        <v>49</v>
      </c>
      <c r="B25" s="24"/>
      <c r="C25" s="6">
        <v>7420389</v>
      </c>
      <c r="D25" s="6"/>
      <c r="E25" s="7">
        <v>7930115</v>
      </c>
      <c r="F25" s="8">
        <v>7930115</v>
      </c>
      <c r="G25" s="8">
        <v>574964</v>
      </c>
      <c r="H25" s="8">
        <v>574964</v>
      </c>
      <c r="I25" s="8">
        <v>601768</v>
      </c>
      <c r="J25" s="8">
        <v>1751696</v>
      </c>
      <c r="K25" s="8">
        <v>626614</v>
      </c>
      <c r="L25" s="8">
        <v>723072</v>
      </c>
      <c r="M25" s="8">
        <v>723076</v>
      </c>
      <c r="N25" s="8">
        <v>2072762</v>
      </c>
      <c r="O25" s="8">
        <v>605168</v>
      </c>
      <c r="P25" s="8">
        <v>605168</v>
      </c>
      <c r="Q25" s="8">
        <v>605168</v>
      </c>
      <c r="R25" s="8">
        <v>1815504</v>
      </c>
      <c r="S25" s="8"/>
      <c r="T25" s="8"/>
      <c r="U25" s="8"/>
      <c r="V25" s="8"/>
      <c r="W25" s="8">
        <v>5639962</v>
      </c>
      <c r="X25" s="8">
        <v>5947586</v>
      </c>
      <c r="Y25" s="8">
        <v>-307624</v>
      </c>
      <c r="Z25" s="2">
        <v>-5.17</v>
      </c>
      <c r="AA25" s="6">
        <v>7930115</v>
      </c>
    </row>
    <row r="26" spans="1:27" ht="13.5">
      <c r="A26" s="25" t="s">
        <v>50</v>
      </c>
      <c r="B26" s="24"/>
      <c r="C26" s="6">
        <v>990818</v>
      </c>
      <c r="D26" s="6"/>
      <c r="E26" s="7">
        <v>6828721</v>
      </c>
      <c r="F26" s="8">
        <v>7014900</v>
      </c>
      <c r="G26" s="8"/>
      <c r="H26" s="8"/>
      <c r="I26" s="8"/>
      <c r="J26" s="8"/>
      <c r="K26" s="8">
        <v>2275025</v>
      </c>
      <c r="L26" s="8">
        <v>863629</v>
      </c>
      <c r="M26" s="8"/>
      <c r="N26" s="8">
        <v>3138654</v>
      </c>
      <c r="O26" s="8"/>
      <c r="P26" s="8">
        <v>245047</v>
      </c>
      <c r="Q26" s="8">
        <v>678169</v>
      </c>
      <c r="R26" s="8">
        <v>923216</v>
      </c>
      <c r="S26" s="8"/>
      <c r="T26" s="8"/>
      <c r="U26" s="8"/>
      <c r="V26" s="8"/>
      <c r="W26" s="8">
        <v>4061870</v>
      </c>
      <c r="X26" s="8">
        <v>5261175</v>
      </c>
      <c r="Y26" s="8">
        <v>-1199305</v>
      </c>
      <c r="Z26" s="2">
        <v>-22.8</v>
      </c>
      <c r="AA26" s="6">
        <v>7014900</v>
      </c>
    </row>
    <row r="27" spans="1:27" ht="13.5">
      <c r="A27" s="25" t="s">
        <v>51</v>
      </c>
      <c r="B27" s="24"/>
      <c r="C27" s="6">
        <v>42305540</v>
      </c>
      <c r="D27" s="6"/>
      <c r="E27" s="7">
        <v>7014000</v>
      </c>
      <c r="F27" s="8">
        <v>25499999</v>
      </c>
      <c r="G27" s="8"/>
      <c r="H27" s="8"/>
      <c r="I27" s="8"/>
      <c r="J27" s="8"/>
      <c r="K27" s="8"/>
      <c r="L27" s="8">
        <v>50660</v>
      </c>
      <c r="M27" s="8"/>
      <c r="N27" s="8">
        <v>50660</v>
      </c>
      <c r="O27" s="8"/>
      <c r="P27" s="8"/>
      <c r="Q27" s="8"/>
      <c r="R27" s="8"/>
      <c r="S27" s="8"/>
      <c r="T27" s="8"/>
      <c r="U27" s="8"/>
      <c r="V27" s="8"/>
      <c r="W27" s="8">
        <v>50660</v>
      </c>
      <c r="X27" s="8">
        <v>19124999</v>
      </c>
      <c r="Y27" s="8">
        <v>-19074339</v>
      </c>
      <c r="Z27" s="2">
        <v>-99.74</v>
      </c>
      <c r="AA27" s="6">
        <v>25499999</v>
      </c>
    </row>
    <row r="28" spans="1:27" ht="13.5">
      <c r="A28" s="25" t="s">
        <v>52</v>
      </c>
      <c r="B28" s="24"/>
      <c r="C28" s="6">
        <v>1127121</v>
      </c>
      <c r="D28" s="6"/>
      <c r="E28" s="7">
        <v>480000</v>
      </c>
      <c r="F28" s="8">
        <v>480000</v>
      </c>
      <c r="G28" s="8">
        <v>18160</v>
      </c>
      <c r="H28" s="8">
        <v>427678</v>
      </c>
      <c r="I28" s="8">
        <v>18765</v>
      </c>
      <c r="J28" s="8">
        <v>464603</v>
      </c>
      <c r="K28" s="8">
        <v>17392</v>
      </c>
      <c r="L28" s="8">
        <v>14115</v>
      </c>
      <c r="M28" s="8">
        <v>15390</v>
      </c>
      <c r="N28" s="8">
        <v>46897</v>
      </c>
      <c r="O28" s="8">
        <v>12879</v>
      </c>
      <c r="P28" s="8">
        <v>19001</v>
      </c>
      <c r="Q28" s="8">
        <v>13194</v>
      </c>
      <c r="R28" s="8">
        <v>45074</v>
      </c>
      <c r="S28" s="8"/>
      <c r="T28" s="8"/>
      <c r="U28" s="8"/>
      <c r="V28" s="8"/>
      <c r="W28" s="8">
        <v>556574</v>
      </c>
      <c r="X28" s="8">
        <v>360000</v>
      </c>
      <c r="Y28" s="8">
        <v>196574</v>
      </c>
      <c r="Z28" s="2">
        <v>54.6</v>
      </c>
      <c r="AA28" s="6">
        <v>480000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500</v>
      </c>
      <c r="D30" s="6"/>
      <c r="E30" s="7">
        <v>5500000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"/>
      <c r="AA30" s="6"/>
    </row>
    <row r="31" spans="1:27" ht="13.5">
      <c r="A31" s="25" t="s">
        <v>55</v>
      </c>
      <c r="B31" s="24"/>
      <c r="C31" s="6">
        <v>19717524</v>
      </c>
      <c r="D31" s="6"/>
      <c r="E31" s="7">
        <v>11156238</v>
      </c>
      <c r="F31" s="8">
        <v>19826238</v>
      </c>
      <c r="G31" s="8">
        <v>1430814</v>
      </c>
      <c r="H31" s="8">
        <v>1492673</v>
      </c>
      <c r="I31" s="8">
        <v>1398462</v>
      </c>
      <c r="J31" s="8">
        <v>4321949</v>
      </c>
      <c r="K31" s="8">
        <v>1475180</v>
      </c>
      <c r="L31" s="8">
        <v>1502660</v>
      </c>
      <c r="M31" s="8">
        <v>1684674</v>
      </c>
      <c r="N31" s="8">
        <v>4662514</v>
      </c>
      <c r="O31" s="8">
        <v>1372336</v>
      </c>
      <c r="P31" s="8">
        <v>929757</v>
      </c>
      <c r="Q31" s="8">
        <v>1012352</v>
      </c>
      <c r="R31" s="8">
        <v>3314445</v>
      </c>
      <c r="S31" s="8"/>
      <c r="T31" s="8"/>
      <c r="U31" s="8"/>
      <c r="V31" s="8"/>
      <c r="W31" s="8">
        <v>12298908</v>
      </c>
      <c r="X31" s="8">
        <v>14869671</v>
      </c>
      <c r="Y31" s="8">
        <v>-2570763</v>
      </c>
      <c r="Z31" s="2">
        <v>-17.29</v>
      </c>
      <c r="AA31" s="6">
        <v>19826238</v>
      </c>
    </row>
    <row r="32" spans="1:27" ht="13.5">
      <c r="A32" s="25" t="s">
        <v>43</v>
      </c>
      <c r="B32" s="24"/>
      <c r="C32" s="6">
        <v>1671442</v>
      </c>
      <c r="D32" s="6"/>
      <c r="E32" s="7">
        <v>1300000</v>
      </c>
      <c r="F32" s="8">
        <v>1600000</v>
      </c>
      <c r="G32" s="8"/>
      <c r="H32" s="8">
        <v>7963</v>
      </c>
      <c r="I32" s="8">
        <v>17891</v>
      </c>
      <c r="J32" s="8">
        <v>25854</v>
      </c>
      <c r="K32" s="8">
        <v>41369</v>
      </c>
      <c r="L32" s="8">
        <v>45180</v>
      </c>
      <c r="M32" s="8">
        <v>12880</v>
      </c>
      <c r="N32" s="8">
        <v>99429</v>
      </c>
      <c r="O32" s="8">
        <v>10687</v>
      </c>
      <c r="P32" s="8">
        <v>74486</v>
      </c>
      <c r="Q32" s="8">
        <v>38068</v>
      </c>
      <c r="R32" s="8">
        <v>123241</v>
      </c>
      <c r="S32" s="8"/>
      <c r="T32" s="8"/>
      <c r="U32" s="8"/>
      <c r="V32" s="8"/>
      <c r="W32" s="8">
        <v>248524</v>
      </c>
      <c r="X32" s="8">
        <v>1200001</v>
      </c>
      <c r="Y32" s="8">
        <v>-951477</v>
      </c>
      <c r="Z32" s="2">
        <v>-79.29</v>
      </c>
      <c r="AA32" s="6">
        <v>1600000</v>
      </c>
    </row>
    <row r="33" spans="1:27" ht="13.5">
      <c r="A33" s="25" t="s">
        <v>56</v>
      </c>
      <c r="B33" s="24"/>
      <c r="C33" s="6">
        <v>30927229</v>
      </c>
      <c r="D33" s="6"/>
      <c r="E33" s="7">
        <v>23498760</v>
      </c>
      <c r="F33" s="8">
        <v>23017001</v>
      </c>
      <c r="G33" s="8">
        <v>1457030</v>
      </c>
      <c r="H33" s="8">
        <v>2104093</v>
      </c>
      <c r="I33" s="8">
        <v>2639921</v>
      </c>
      <c r="J33" s="8">
        <v>6201044</v>
      </c>
      <c r="K33" s="8">
        <v>2754501</v>
      </c>
      <c r="L33" s="8">
        <v>1816336</v>
      </c>
      <c r="M33" s="8">
        <v>282477</v>
      </c>
      <c r="N33" s="8">
        <v>4853314</v>
      </c>
      <c r="O33" s="8">
        <v>1900612</v>
      </c>
      <c r="P33" s="8">
        <v>2131989</v>
      </c>
      <c r="Q33" s="8">
        <v>1180465</v>
      </c>
      <c r="R33" s="8">
        <v>5213066</v>
      </c>
      <c r="S33" s="8"/>
      <c r="T33" s="8"/>
      <c r="U33" s="8"/>
      <c r="V33" s="8"/>
      <c r="W33" s="8">
        <v>16267424</v>
      </c>
      <c r="X33" s="8">
        <v>17262764</v>
      </c>
      <c r="Y33" s="8">
        <v>-995340</v>
      </c>
      <c r="Z33" s="2">
        <v>-5.77</v>
      </c>
      <c r="AA33" s="6">
        <v>23017001</v>
      </c>
    </row>
    <row r="34" spans="1:27" ht="13.5">
      <c r="A34" s="23" t="s">
        <v>57</v>
      </c>
      <c r="B34" s="29"/>
      <c r="C34" s="6">
        <v>720676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178655409</v>
      </c>
      <c r="D35" s="33">
        <f>SUM(D24:D34)</f>
        <v>0</v>
      </c>
      <c r="E35" s="34">
        <f t="shared" si="1"/>
        <v>145245834</v>
      </c>
      <c r="F35" s="35">
        <f t="shared" si="1"/>
        <v>166906253</v>
      </c>
      <c r="G35" s="35">
        <f t="shared" si="1"/>
        <v>9329466</v>
      </c>
      <c r="H35" s="35">
        <f t="shared" si="1"/>
        <v>10533641</v>
      </c>
      <c r="I35" s="35">
        <f t="shared" si="1"/>
        <v>10593642</v>
      </c>
      <c r="J35" s="35">
        <f t="shared" si="1"/>
        <v>30456749</v>
      </c>
      <c r="K35" s="35">
        <f t="shared" si="1"/>
        <v>13346091</v>
      </c>
      <c r="L35" s="35">
        <f t="shared" si="1"/>
        <v>10992622</v>
      </c>
      <c r="M35" s="35">
        <f t="shared" si="1"/>
        <v>12553795</v>
      </c>
      <c r="N35" s="35">
        <f t="shared" si="1"/>
        <v>36892508</v>
      </c>
      <c r="O35" s="35">
        <f t="shared" si="1"/>
        <v>10003536</v>
      </c>
      <c r="P35" s="35">
        <f t="shared" si="1"/>
        <v>10255885</v>
      </c>
      <c r="Q35" s="35">
        <f t="shared" si="1"/>
        <v>4309949</v>
      </c>
      <c r="R35" s="35">
        <f t="shared" si="1"/>
        <v>24569370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91918627</v>
      </c>
      <c r="X35" s="35">
        <f t="shared" si="1"/>
        <v>125179694</v>
      </c>
      <c r="Y35" s="35">
        <f t="shared" si="1"/>
        <v>-33261067</v>
      </c>
      <c r="Z35" s="36">
        <f>+IF(X35&lt;&gt;0,+(Y35/X35)*100,0)</f>
        <v>-26.57065689903348</v>
      </c>
      <c r="AA35" s="33">
        <f>SUM(AA24:AA34)</f>
        <v>166906253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-39408290</v>
      </c>
      <c r="D37" s="46">
        <f>+D21-D35</f>
        <v>0</v>
      </c>
      <c r="E37" s="47">
        <f t="shared" si="2"/>
        <v>894158</v>
      </c>
      <c r="F37" s="48">
        <f t="shared" si="2"/>
        <v>-18060877</v>
      </c>
      <c r="G37" s="48">
        <f t="shared" si="2"/>
        <v>46887216</v>
      </c>
      <c r="H37" s="48">
        <f t="shared" si="2"/>
        <v>-8184524</v>
      </c>
      <c r="I37" s="48">
        <f t="shared" si="2"/>
        <v>-8457728</v>
      </c>
      <c r="J37" s="48">
        <f t="shared" si="2"/>
        <v>30244964</v>
      </c>
      <c r="K37" s="48">
        <f t="shared" si="2"/>
        <v>-963742</v>
      </c>
      <c r="L37" s="48">
        <f t="shared" si="2"/>
        <v>-7826619</v>
      </c>
      <c r="M37" s="48">
        <f t="shared" si="2"/>
        <v>24753728</v>
      </c>
      <c r="N37" s="48">
        <f t="shared" si="2"/>
        <v>15963367</v>
      </c>
      <c r="O37" s="48">
        <f t="shared" si="2"/>
        <v>-7901050</v>
      </c>
      <c r="P37" s="48">
        <f t="shared" si="2"/>
        <v>-7792864</v>
      </c>
      <c r="Q37" s="48">
        <f t="shared" si="2"/>
        <v>-3648724</v>
      </c>
      <c r="R37" s="48">
        <f t="shared" si="2"/>
        <v>-19342638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26865693</v>
      </c>
      <c r="X37" s="48">
        <f>IF(F21=F35,0,X21-X35)</f>
        <v>-13545661</v>
      </c>
      <c r="Y37" s="48">
        <f t="shared" si="2"/>
        <v>40411354</v>
      </c>
      <c r="Z37" s="49">
        <f>+IF(X37&lt;&gt;0,+(Y37/X37)*100,0)</f>
        <v>-298.3343079381656</v>
      </c>
      <c r="AA37" s="46">
        <f>+AA21-AA35</f>
        <v>-18060877</v>
      </c>
    </row>
    <row r="38" spans="1:27" ht="22.5" customHeight="1">
      <c r="A38" s="50" t="s">
        <v>60</v>
      </c>
      <c r="B38" s="29"/>
      <c r="C38" s="6">
        <v>20269239</v>
      </c>
      <c r="D38" s="6"/>
      <c r="E38" s="7">
        <v>21357000</v>
      </c>
      <c r="F38" s="8">
        <v>24607000</v>
      </c>
      <c r="G38" s="8">
        <v>583881</v>
      </c>
      <c r="H38" s="8">
        <v>660980</v>
      </c>
      <c r="I38" s="8">
        <v>2238731</v>
      </c>
      <c r="J38" s="8">
        <v>3483592</v>
      </c>
      <c r="K38" s="8">
        <v>2116735</v>
      </c>
      <c r="L38" s="8">
        <v>2376809</v>
      </c>
      <c r="M38" s="8"/>
      <c r="N38" s="8">
        <v>4493544</v>
      </c>
      <c r="O38" s="8">
        <v>561036</v>
      </c>
      <c r="P38" s="8">
        <v>1639719</v>
      </c>
      <c r="Q38" s="8">
        <v>2915573</v>
      </c>
      <c r="R38" s="8">
        <v>5116328</v>
      </c>
      <c r="S38" s="8"/>
      <c r="T38" s="8"/>
      <c r="U38" s="8"/>
      <c r="V38" s="8"/>
      <c r="W38" s="8">
        <v>13093464</v>
      </c>
      <c r="X38" s="8">
        <v>18455251</v>
      </c>
      <c r="Y38" s="8">
        <v>-5361787</v>
      </c>
      <c r="Z38" s="2">
        <v>-29.05</v>
      </c>
      <c r="AA38" s="6">
        <v>24607000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171909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-18967142</v>
      </c>
      <c r="D41" s="56">
        <f>SUM(D37:D40)</f>
        <v>0</v>
      </c>
      <c r="E41" s="57">
        <f t="shared" si="3"/>
        <v>22251158</v>
      </c>
      <c r="F41" s="58">
        <f t="shared" si="3"/>
        <v>6546123</v>
      </c>
      <c r="G41" s="58">
        <f t="shared" si="3"/>
        <v>47471097</v>
      </c>
      <c r="H41" s="58">
        <f t="shared" si="3"/>
        <v>-7523544</v>
      </c>
      <c r="I41" s="58">
        <f t="shared" si="3"/>
        <v>-6218997</v>
      </c>
      <c r="J41" s="58">
        <f t="shared" si="3"/>
        <v>33728556</v>
      </c>
      <c r="K41" s="58">
        <f t="shared" si="3"/>
        <v>1152993</v>
      </c>
      <c r="L41" s="58">
        <f t="shared" si="3"/>
        <v>-5449810</v>
      </c>
      <c r="M41" s="58">
        <f t="shared" si="3"/>
        <v>24753728</v>
      </c>
      <c r="N41" s="58">
        <f t="shared" si="3"/>
        <v>20456911</v>
      </c>
      <c r="O41" s="58">
        <f t="shared" si="3"/>
        <v>-7340014</v>
      </c>
      <c r="P41" s="58">
        <f t="shared" si="3"/>
        <v>-6153145</v>
      </c>
      <c r="Q41" s="58">
        <f t="shared" si="3"/>
        <v>-733151</v>
      </c>
      <c r="R41" s="58">
        <f t="shared" si="3"/>
        <v>-14226310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39959157</v>
      </c>
      <c r="X41" s="58">
        <f t="shared" si="3"/>
        <v>4909590</v>
      </c>
      <c r="Y41" s="58">
        <f t="shared" si="3"/>
        <v>35049567</v>
      </c>
      <c r="Z41" s="59">
        <f>+IF(X41&lt;&gt;0,+(Y41/X41)*100,0)</f>
        <v>713.9000812695155</v>
      </c>
      <c r="AA41" s="56">
        <f>SUM(AA37:AA40)</f>
        <v>6546123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-18967142</v>
      </c>
      <c r="D43" s="64">
        <f>+D41-D42</f>
        <v>0</v>
      </c>
      <c r="E43" s="65">
        <f t="shared" si="4"/>
        <v>22251158</v>
      </c>
      <c r="F43" s="66">
        <f t="shared" si="4"/>
        <v>6546123</v>
      </c>
      <c r="G43" s="66">
        <f t="shared" si="4"/>
        <v>47471097</v>
      </c>
      <c r="H43" s="66">
        <f t="shared" si="4"/>
        <v>-7523544</v>
      </c>
      <c r="I43" s="66">
        <f t="shared" si="4"/>
        <v>-6218997</v>
      </c>
      <c r="J43" s="66">
        <f t="shared" si="4"/>
        <v>33728556</v>
      </c>
      <c r="K43" s="66">
        <f t="shared" si="4"/>
        <v>1152993</v>
      </c>
      <c r="L43" s="66">
        <f t="shared" si="4"/>
        <v>-5449810</v>
      </c>
      <c r="M43" s="66">
        <f t="shared" si="4"/>
        <v>24753728</v>
      </c>
      <c r="N43" s="66">
        <f t="shared" si="4"/>
        <v>20456911</v>
      </c>
      <c r="O43" s="66">
        <f t="shared" si="4"/>
        <v>-7340014</v>
      </c>
      <c r="P43" s="66">
        <f t="shared" si="4"/>
        <v>-6153145</v>
      </c>
      <c r="Q43" s="66">
        <f t="shared" si="4"/>
        <v>-733151</v>
      </c>
      <c r="R43" s="66">
        <f t="shared" si="4"/>
        <v>-14226310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39959157</v>
      </c>
      <c r="X43" s="66">
        <f t="shared" si="4"/>
        <v>4909590</v>
      </c>
      <c r="Y43" s="66">
        <f t="shared" si="4"/>
        <v>35049567</v>
      </c>
      <c r="Z43" s="67">
        <f>+IF(X43&lt;&gt;0,+(Y43/X43)*100,0)</f>
        <v>713.9000812695155</v>
      </c>
      <c r="AA43" s="64">
        <f>+AA41-AA42</f>
        <v>6546123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-18967142</v>
      </c>
      <c r="D45" s="56">
        <f>SUM(D43:D44)</f>
        <v>0</v>
      </c>
      <c r="E45" s="57">
        <f t="shared" si="5"/>
        <v>22251158</v>
      </c>
      <c r="F45" s="58">
        <f t="shared" si="5"/>
        <v>6546123</v>
      </c>
      <c r="G45" s="58">
        <f t="shared" si="5"/>
        <v>47471097</v>
      </c>
      <c r="H45" s="58">
        <f t="shared" si="5"/>
        <v>-7523544</v>
      </c>
      <c r="I45" s="58">
        <f t="shared" si="5"/>
        <v>-6218997</v>
      </c>
      <c r="J45" s="58">
        <f t="shared" si="5"/>
        <v>33728556</v>
      </c>
      <c r="K45" s="58">
        <f t="shared" si="5"/>
        <v>1152993</v>
      </c>
      <c r="L45" s="58">
        <f t="shared" si="5"/>
        <v>-5449810</v>
      </c>
      <c r="M45" s="58">
        <f t="shared" si="5"/>
        <v>24753728</v>
      </c>
      <c r="N45" s="58">
        <f t="shared" si="5"/>
        <v>20456911</v>
      </c>
      <c r="O45" s="58">
        <f t="shared" si="5"/>
        <v>-7340014</v>
      </c>
      <c r="P45" s="58">
        <f t="shared" si="5"/>
        <v>-6153145</v>
      </c>
      <c r="Q45" s="58">
        <f t="shared" si="5"/>
        <v>-733151</v>
      </c>
      <c r="R45" s="58">
        <f t="shared" si="5"/>
        <v>-14226310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39959157</v>
      </c>
      <c r="X45" s="58">
        <f t="shared" si="5"/>
        <v>4909590</v>
      </c>
      <c r="Y45" s="58">
        <f t="shared" si="5"/>
        <v>35049567</v>
      </c>
      <c r="Z45" s="59">
        <f>+IF(X45&lt;&gt;0,+(Y45/X45)*100,0)</f>
        <v>713.9000812695155</v>
      </c>
      <c r="AA45" s="56">
        <f>SUM(AA43:AA44)</f>
        <v>6546123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-18967142</v>
      </c>
      <c r="D47" s="71">
        <f>SUM(D45:D46)</f>
        <v>0</v>
      </c>
      <c r="E47" s="72">
        <f t="shared" si="6"/>
        <v>22251158</v>
      </c>
      <c r="F47" s="73">
        <f t="shared" si="6"/>
        <v>6546123</v>
      </c>
      <c r="G47" s="73">
        <f t="shared" si="6"/>
        <v>47471097</v>
      </c>
      <c r="H47" s="74">
        <f t="shared" si="6"/>
        <v>-7523544</v>
      </c>
      <c r="I47" s="74">
        <f t="shared" si="6"/>
        <v>-6218997</v>
      </c>
      <c r="J47" s="74">
        <f t="shared" si="6"/>
        <v>33728556</v>
      </c>
      <c r="K47" s="74">
        <f t="shared" si="6"/>
        <v>1152993</v>
      </c>
      <c r="L47" s="74">
        <f t="shared" si="6"/>
        <v>-5449810</v>
      </c>
      <c r="M47" s="73">
        <f t="shared" si="6"/>
        <v>24753728</v>
      </c>
      <c r="N47" s="73">
        <f t="shared" si="6"/>
        <v>20456911</v>
      </c>
      <c r="O47" s="74">
        <f t="shared" si="6"/>
        <v>-7340014</v>
      </c>
      <c r="P47" s="74">
        <f t="shared" si="6"/>
        <v>-6153145</v>
      </c>
      <c r="Q47" s="74">
        <f t="shared" si="6"/>
        <v>-733151</v>
      </c>
      <c r="R47" s="74">
        <f t="shared" si="6"/>
        <v>-14226310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39959157</v>
      </c>
      <c r="X47" s="74">
        <f t="shared" si="6"/>
        <v>4909590</v>
      </c>
      <c r="Y47" s="74">
        <f t="shared" si="6"/>
        <v>35049567</v>
      </c>
      <c r="Z47" s="75">
        <f>+IF(X47&lt;&gt;0,+(Y47/X47)*100,0)</f>
        <v>713.9000812695155</v>
      </c>
      <c r="AA47" s="76">
        <f>SUM(AA45:AA46)</f>
        <v>6546123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>
        <v>6495687</v>
      </c>
      <c r="D6" s="6"/>
      <c r="E6" s="7">
        <v>9212000</v>
      </c>
      <c r="F6" s="8">
        <v>8100000</v>
      </c>
      <c r="G6" s="8">
        <v>178458</v>
      </c>
      <c r="H6" s="8">
        <v>384854</v>
      </c>
      <c r="I6" s="8">
        <v>755327</v>
      </c>
      <c r="J6" s="8">
        <v>1318639</v>
      </c>
      <c r="K6" s="8">
        <v>394709</v>
      </c>
      <c r="L6" s="8">
        <v>308421</v>
      </c>
      <c r="M6" s="8">
        <v>392201</v>
      </c>
      <c r="N6" s="8">
        <v>1095331</v>
      </c>
      <c r="O6" s="8">
        <v>364541</v>
      </c>
      <c r="P6" s="8">
        <v>362700</v>
      </c>
      <c r="Q6" s="8">
        <v>249251</v>
      </c>
      <c r="R6" s="8">
        <v>976492</v>
      </c>
      <c r="S6" s="8"/>
      <c r="T6" s="8"/>
      <c r="U6" s="8"/>
      <c r="V6" s="8"/>
      <c r="W6" s="8">
        <v>3390462</v>
      </c>
      <c r="X6" s="8">
        <v>6074997</v>
      </c>
      <c r="Y6" s="8">
        <v>-2684535</v>
      </c>
      <c r="Z6" s="2">
        <v>-44.19</v>
      </c>
      <c r="AA6" s="6">
        <v>8100000</v>
      </c>
    </row>
    <row r="7" spans="1:27" ht="13.5">
      <c r="A7" s="25" t="s">
        <v>33</v>
      </c>
      <c r="B7" s="24"/>
      <c r="C7" s="6">
        <v>27681723</v>
      </c>
      <c r="D7" s="6"/>
      <c r="E7" s="7">
        <v>39600000</v>
      </c>
      <c r="F7" s="8">
        <v>48000000</v>
      </c>
      <c r="G7" s="8">
        <v>2556165</v>
      </c>
      <c r="H7" s="8">
        <v>4158313</v>
      </c>
      <c r="I7" s="8">
        <v>4679993</v>
      </c>
      <c r="J7" s="8">
        <v>11394471</v>
      </c>
      <c r="K7" s="8">
        <v>2745614</v>
      </c>
      <c r="L7" s="8">
        <v>3911876</v>
      </c>
      <c r="M7" s="8">
        <v>2780321</v>
      </c>
      <c r="N7" s="8">
        <v>9437811</v>
      </c>
      <c r="O7" s="8">
        <v>3775169</v>
      </c>
      <c r="P7" s="8">
        <v>2884704</v>
      </c>
      <c r="Q7" s="8">
        <v>2652313</v>
      </c>
      <c r="R7" s="8">
        <v>9312186</v>
      </c>
      <c r="S7" s="8"/>
      <c r="T7" s="8"/>
      <c r="U7" s="8"/>
      <c r="V7" s="8"/>
      <c r="W7" s="8">
        <v>30144468</v>
      </c>
      <c r="X7" s="8">
        <v>36000000</v>
      </c>
      <c r="Y7" s="8">
        <v>-5855532</v>
      </c>
      <c r="Z7" s="2">
        <v>-16.27</v>
      </c>
      <c r="AA7" s="6">
        <v>48000000</v>
      </c>
    </row>
    <row r="8" spans="1:27" ht="13.5">
      <c r="A8" s="25" t="s">
        <v>34</v>
      </c>
      <c r="B8" s="24"/>
      <c r="C8" s="6">
        <v>517437</v>
      </c>
      <c r="D8" s="6"/>
      <c r="E8" s="7">
        <v>640000</v>
      </c>
      <c r="F8" s="8">
        <v>640000</v>
      </c>
      <c r="G8" s="8">
        <v>38992</v>
      </c>
      <c r="H8" s="8">
        <v>69462</v>
      </c>
      <c r="I8" s="8">
        <v>40510</v>
      </c>
      <c r="J8" s="8">
        <v>148964</v>
      </c>
      <c r="K8" s="8">
        <v>28158</v>
      </c>
      <c r="L8" s="8">
        <v>43418</v>
      </c>
      <c r="M8" s="8">
        <v>32271</v>
      </c>
      <c r="N8" s="8">
        <v>103847</v>
      </c>
      <c r="O8" s="8">
        <v>84494</v>
      </c>
      <c r="P8" s="8">
        <v>42073</v>
      </c>
      <c r="Q8" s="8">
        <v>63246</v>
      </c>
      <c r="R8" s="8">
        <v>189813</v>
      </c>
      <c r="S8" s="8"/>
      <c r="T8" s="8"/>
      <c r="U8" s="8"/>
      <c r="V8" s="8"/>
      <c r="W8" s="8">
        <v>442624</v>
      </c>
      <c r="X8" s="8">
        <v>480001</v>
      </c>
      <c r="Y8" s="8">
        <v>-37377</v>
      </c>
      <c r="Z8" s="2">
        <v>-7.79</v>
      </c>
      <c r="AA8" s="6">
        <v>640000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98102</v>
      </c>
      <c r="D11" s="6"/>
      <c r="E11" s="7">
        <v>100000</v>
      </c>
      <c r="F11" s="8">
        <v>175000</v>
      </c>
      <c r="G11" s="8">
        <v>9319</v>
      </c>
      <c r="H11" s="8">
        <v>12119</v>
      </c>
      <c r="I11" s="8">
        <v>15479</v>
      </c>
      <c r="J11" s="8">
        <v>36917</v>
      </c>
      <c r="K11" s="8">
        <v>15479</v>
      </c>
      <c r="L11" s="8">
        <v>22732</v>
      </c>
      <c r="M11" s="8">
        <v>8967</v>
      </c>
      <c r="N11" s="8">
        <v>47178</v>
      </c>
      <c r="O11" s="8">
        <v>15687</v>
      </c>
      <c r="P11" s="8">
        <v>12327</v>
      </c>
      <c r="Q11" s="8">
        <v>8276</v>
      </c>
      <c r="R11" s="8">
        <v>36290</v>
      </c>
      <c r="S11" s="8"/>
      <c r="T11" s="8"/>
      <c r="U11" s="8"/>
      <c r="V11" s="8"/>
      <c r="W11" s="8">
        <v>120385</v>
      </c>
      <c r="X11" s="8">
        <v>131251</v>
      </c>
      <c r="Y11" s="8">
        <v>-10866</v>
      </c>
      <c r="Z11" s="2">
        <v>-8.28</v>
      </c>
      <c r="AA11" s="6">
        <v>175000</v>
      </c>
    </row>
    <row r="12" spans="1:27" ht="13.5">
      <c r="A12" s="25" t="s">
        <v>37</v>
      </c>
      <c r="B12" s="29"/>
      <c r="C12" s="6">
        <v>6393737</v>
      </c>
      <c r="D12" s="6"/>
      <c r="E12" s="7">
        <v>6000000</v>
      </c>
      <c r="F12" s="8">
        <v>6000000</v>
      </c>
      <c r="G12" s="8">
        <v>204565</v>
      </c>
      <c r="H12" s="8">
        <v>640775</v>
      </c>
      <c r="I12" s="8">
        <v>663998</v>
      </c>
      <c r="J12" s="8">
        <v>1509338</v>
      </c>
      <c r="K12" s="8">
        <v>442834</v>
      </c>
      <c r="L12" s="8">
        <v>242363</v>
      </c>
      <c r="M12" s="8">
        <v>66589</v>
      </c>
      <c r="N12" s="8">
        <v>751786</v>
      </c>
      <c r="O12" s="8">
        <v>677942</v>
      </c>
      <c r="P12" s="8">
        <v>563695</v>
      </c>
      <c r="Q12" s="8">
        <v>381551</v>
      </c>
      <c r="R12" s="8">
        <v>1623188</v>
      </c>
      <c r="S12" s="8"/>
      <c r="T12" s="8"/>
      <c r="U12" s="8"/>
      <c r="V12" s="8"/>
      <c r="W12" s="8">
        <v>3884312</v>
      </c>
      <c r="X12" s="8">
        <v>4500000</v>
      </c>
      <c r="Y12" s="8">
        <v>-615688</v>
      </c>
      <c r="Z12" s="2">
        <v>-13.68</v>
      </c>
      <c r="AA12" s="6">
        <v>6000000</v>
      </c>
    </row>
    <row r="13" spans="1:27" ht="13.5">
      <c r="A13" s="23" t="s">
        <v>38</v>
      </c>
      <c r="B13" s="29"/>
      <c r="C13" s="6"/>
      <c r="D13" s="6"/>
      <c r="E13" s="7">
        <v>8211400</v>
      </c>
      <c r="F13" s="8">
        <v>8211400</v>
      </c>
      <c r="G13" s="8"/>
      <c r="H13" s="8"/>
      <c r="I13" s="8"/>
      <c r="J13" s="8"/>
      <c r="K13" s="8">
        <v>905872</v>
      </c>
      <c r="L13" s="8"/>
      <c r="M13" s="8"/>
      <c r="N13" s="8">
        <v>905872</v>
      </c>
      <c r="O13" s="8">
        <v>923336</v>
      </c>
      <c r="P13" s="8">
        <v>952683</v>
      </c>
      <c r="Q13" s="8">
        <v>-1269</v>
      </c>
      <c r="R13" s="8">
        <v>1874750</v>
      </c>
      <c r="S13" s="8"/>
      <c r="T13" s="8"/>
      <c r="U13" s="8"/>
      <c r="V13" s="8"/>
      <c r="W13" s="8">
        <v>2780622</v>
      </c>
      <c r="X13" s="8">
        <v>6158548</v>
      </c>
      <c r="Y13" s="8">
        <v>-3377926</v>
      </c>
      <c r="Z13" s="2">
        <v>-54.85</v>
      </c>
      <c r="AA13" s="6">
        <v>8211400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500000</v>
      </c>
      <c r="F15" s="8"/>
      <c r="G15" s="8"/>
      <c r="H15" s="8"/>
      <c r="I15" s="8"/>
      <c r="J15" s="8"/>
      <c r="K15" s="8">
        <v>20000</v>
      </c>
      <c r="L15" s="8"/>
      <c r="M15" s="8"/>
      <c r="N15" s="8">
        <v>20000</v>
      </c>
      <c r="O15" s="8"/>
      <c r="P15" s="8"/>
      <c r="Q15" s="8"/>
      <c r="R15" s="8"/>
      <c r="S15" s="8"/>
      <c r="T15" s="8"/>
      <c r="U15" s="8"/>
      <c r="V15" s="8"/>
      <c r="W15" s="8">
        <v>20000</v>
      </c>
      <c r="X15" s="8"/>
      <c r="Y15" s="8">
        <v>20000</v>
      </c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393622185</v>
      </c>
      <c r="D18" s="6"/>
      <c r="E18" s="7">
        <v>384466950</v>
      </c>
      <c r="F18" s="8">
        <v>433984950</v>
      </c>
      <c r="G18" s="8">
        <v>172424400</v>
      </c>
      <c r="H18" s="8">
        <v>691303</v>
      </c>
      <c r="I18" s="8">
        <v>1703754</v>
      </c>
      <c r="J18" s="8">
        <v>174819457</v>
      </c>
      <c r="K18" s="8">
        <v>2059691</v>
      </c>
      <c r="L18" s="8">
        <v>1241496</v>
      </c>
      <c r="M18" s="8">
        <v>139093973</v>
      </c>
      <c r="N18" s="8">
        <v>142395160</v>
      </c>
      <c r="O18" s="8">
        <v>1388784</v>
      </c>
      <c r="P18" s="8">
        <v>1499416</v>
      </c>
      <c r="Q18" s="8">
        <v>105200225</v>
      </c>
      <c r="R18" s="8">
        <v>108088425</v>
      </c>
      <c r="S18" s="8"/>
      <c r="T18" s="8"/>
      <c r="U18" s="8"/>
      <c r="V18" s="8"/>
      <c r="W18" s="8">
        <v>425303042</v>
      </c>
      <c r="X18" s="8">
        <v>325488711</v>
      </c>
      <c r="Y18" s="8">
        <v>99814331</v>
      </c>
      <c r="Z18" s="2">
        <v>30.67</v>
      </c>
      <c r="AA18" s="6">
        <v>433984950</v>
      </c>
    </row>
    <row r="19" spans="1:27" ht="13.5">
      <c r="A19" s="23" t="s">
        <v>44</v>
      </c>
      <c r="B19" s="29"/>
      <c r="C19" s="6">
        <v>168049</v>
      </c>
      <c r="D19" s="6"/>
      <c r="E19" s="7">
        <v>50563000</v>
      </c>
      <c r="F19" s="26">
        <v>1585000</v>
      </c>
      <c r="G19" s="26"/>
      <c r="H19" s="26">
        <v>7522</v>
      </c>
      <c r="I19" s="26"/>
      <c r="J19" s="26">
        <v>7522</v>
      </c>
      <c r="K19" s="26">
        <v>15068</v>
      </c>
      <c r="L19" s="26"/>
      <c r="M19" s="26"/>
      <c r="N19" s="26">
        <v>15068</v>
      </c>
      <c r="O19" s="26">
        <v>23476</v>
      </c>
      <c r="P19" s="26">
        <v>27000000</v>
      </c>
      <c r="Q19" s="26"/>
      <c r="R19" s="26">
        <v>27023476</v>
      </c>
      <c r="S19" s="26"/>
      <c r="T19" s="26"/>
      <c r="U19" s="26"/>
      <c r="V19" s="26"/>
      <c r="W19" s="26">
        <v>27046066</v>
      </c>
      <c r="X19" s="26">
        <v>1188751</v>
      </c>
      <c r="Y19" s="26">
        <v>25857315</v>
      </c>
      <c r="Z19" s="27">
        <v>2175.17</v>
      </c>
      <c r="AA19" s="28">
        <v>1585000</v>
      </c>
    </row>
    <row r="20" spans="1:27" ht="13.5">
      <c r="A20" s="23" t="s">
        <v>45</v>
      </c>
      <c r="B20" s="29"/>
      <c r="C20" s="6">
        <v>-9496541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425480379</v>
      </c>
      <c r="D21" s="33">
        <f t="shared" si="0"/>
        <v>0</v>
      </c>
      <c r="E21" s="34">
        <f t="shared" si="0"/>
        <v>499293350</v>
      </c>
      <c r="F21" s="35">
        <f t="shared" si="0"/>
        <v>506696350</v>
      </c>
      <c r="G21" s="35">
        <f t="shared" si="0"/>
        <v>175411899</v>
      </c>
      <c r="H21" s="35">
        <f t="shared" si="0"/>
        <v>5964348</v>
      </c>
      <c r="I21" s="35">
        <f t="shared" si="0"/>
        <v>7859061</v>
      </c>
      <c r="J21" s="35">
        <f t="shared" si="0"/>
        <v>189235308</v>
      </c>
      <c r="K21" s="35">
        <f t="shared" si="0"/>
        <v>6627425</v>
      </c>
      <c r="L21" s="35">
        <f t="shared" si="0"/>
        <v>5770306</v>
      </c>
      <c r="M21" s="35">
        <f t="shared" si="0"/>
        <v>142374322</v>
      </c>
      <c r="N21" s="35">
        <f t="shared" si="0"/>
        <v>154772053</v>
      </c>
      <c r="O21" s="35">
        <f t="shared" si="0"/>
        <v>7253429</v>
      </c>
      <c r="P21" s="35">
        <f t="shared" si="0"/>
        <v>33317598</v>
      </c>
      <c r="Q21" s="35">
        <f t="shared" si="0"/>
        <v>108553593</v>
      </c>
      <c r="R21" s="35">
        <f t="shared" si="0"/>
        <v>149124620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493131981</v>
      </c>
      <c r="X21" s="35">
        <f t="shared" si="0"/>
        <v>380022259</v>
      </c>
      <c r="Y21" s="35">
        <f t="shared" si="0"/>
        <v>113109722</v>
      </c>
      <c r="Z21" s="36">
        <f>+IF(X21&lt;&gt;0,+(Y21/X21)*100,0)</f>
        <v>29.76397285191655</v>
      </c>
      <c r="AA21" s="33">
        <f>SUM(AA5:AA20)</f>
        <v>506696350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165598020</v>
      </c>
      <c r="D24" s="6"/>
      <c r="E24" s="7">
        <v>173093395</v>
      </c>
      <c r="F24" s="8">
        <v>173881423</v>
      </c>
      <c r="G24" s="8">
        <v>13906355</v>
      </c>
      <c r="H24" s="8">
        <v>13350240</v>
      </c>
      <c r="I24" s="8">
        <v>14630090</v>
      </c>
      <c r="J24" s="8">
        <v>41886685</v>
      </c>
      <c r="K24" s="8">
        <v>14720262</v>
      </c>
      <c r="L24" s="8">
        <v>14187045</v>
      </c>
      <c r="M24" s="8">
        <v>13577282</v>
      </c>
      <c r="N24" s="8">
        <v>42484589</v>
      </c>
      <c r="O24" s="8">
        <v>14952037</v>
      </c>
      <c r="P24" s="8">
        <v>14713004</v>
      </c>
      <c r="Q24" s="8">
        <v>14356370</v>
      </c>
      <c r="R24" s="8">
        <v>44021411</v>
      </c>
      <c r="S24" s="8"/>
      <c r="T24" s="8"/>
      <c r="U24" s="8"/>
      <c r="V24" s="8"/>
      <c r="W24" s="8">
        <v>128392685</v>
      </c>
      <c r="X24" s="8">
        <v>130411066</v>
      </c>
      <c r="Y24" s="8">
        <v>-2018381</v>
      </c>
      <c r="Z24" s="2">
        <v>-1.55</v>
      </c>
      <c r="AA24" s="6">
        <v>173881423</v>
      </c>
    </row>
    <row r="25" spans="1:27" ht="13.5">
      <c r="A25" s="25" t="s">
        <v>49</v>
      </c>
      <c r="B25" s="24"/>
      <c r="C25" s="6">
        <v>8929472</v>
      </c>
      <c r="D25" s="6"/>
      <c r="E25" s="7">
        <v>9856350</v>
      </c>
      <c r="F25" s="8">
        <v>9856393</v>
      </c>
      <c r="G25" s="8">
        <v>819015</v>
      </c>
      <c r="H25" s="8">
        <v>749216</v>
      </c>
      <c r="I25" s="8">
        <v>950345</v>
      </c>
      <c r="J25" s="8">
        <v>2518576</v>
      </c>
      <c r="K25" s="8">
        <v>765466</v>
      </c>
      <c r="L25" s="8">
        <v>799606</v>
      </c>
      <c r="M25" s="8">
        <v>865887</v>
      </c>
      <c r="N25" s="8">
        <v>2430959</v>
      </c>
      <c r="O25" s="8">
        <v>718133</v>
      </c>
      <c r="P25" s="8">
        <v>844428</v>
      </c>
      <c r="Q25" s="8">
        <v>815459</v>
      </c>
      <c r="R25" s="8">
        <v>2378020</v>
      </c>
      <c r="S25" s="8"/>
      <c r="T25" s="8"/>
      <c r="U25" s="8"/>
      <c r="V25" s="8"/>
      <c r="W25" s="8">
        <v>7327555</v>
      </c>
      <c r="X25" s="8">
        <v>7392289</v>
      </c>
      <c r="Y25" s="8">
        <v>-64734</v>
      </c>
      <c r="Z25" s="2">
        <v>-0.88</v>
      </c>
      <c r="AA25" s="6">
        <v>9856393</v>
      </c>
    </row>
    <row r="26" spans="1:27" ht="13.5">
      <c r="A26" s="25" t="s">
        <v>50</v>
      </c>
      <c r="B26" s="24"/>
      <c r="C26" s="6">
        <v>7243044</v>
      </c>
      <c r="D26" s="6"/>
      <c r="E26" s="7">
        <v>20283400</v>
      </c>
      <c r="F26" s="8">
        <v>5535400</v>
      </c>
      <c r="G26" s="8"/>
      <c r="H26" s="8"/>
      <c r="I26" s="8"/>
      <c r="J26" s="8"/>
      <c r="K26" s="8">
        <v>2858417</v>
      </c>
      <c r="L26" s="8"/>
      <c r="M26" s="8"/>
      <c r="N26" s="8">
        <v>2858417</v>
      </c>
      <c r="O26" s="8"/>
      <c r="P26" s="8"/>
      <c r="Q26" s="8"/>
      <c r="R26" s="8"/>
      <c r="S26" s="8"/>
      <c r="T26" s="8"/>
      <c r="U26" s="8"/>
      <c r="V26" s="8"/>
      <c r="W26" s="8">
        <v>2858417</v>
      </c>
      <c r="X26" s="8">
        <v>4151551</v>
      </c>
      <c r="Y26" s="8">
        <v>-1293134</v>
      </c>
      <c r="Z26" s="2">
        <v>-31.15</v>
      </c>
      <c r="AA26" s="6">
        <v>5535400</v>
      </c>
    </row>
    <row r="27" spans="1:27" ht="13.5">
      <c r="A27" s="25" t="s">
        <v>51</v>
      </c>
      <c r="B27" s="24"/>
      <c r="C27" s="6">
        <v>109488252</v>
      </c>
      <c r="D27" s="6"/>
      <c r="E27" s="7">
        <v>41992000</v>
      </c>
      <c r="F27" s="8">
        <v>41992000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31494004</v>
      </c>
      <c r="Y27" s="8">
        <v>-31494004</v>
      </c>
      <c r="Z27" s="2">
        <v>-100</v>
      </c>
      <c r="AA27" s="6">
        <v>41992000</v>
      </c>
    </row>
    <row r="28" spans="1:27" ht="13.5">
      <c r="A28" s="25" t="s">
        <v>52</v>
      </c>
      <c r="B28" s="24"/>
      <c r="C28" s="6">
        <v>2736207</v>
      </c>
      <c r="D28" s="6"/>
      <c r="E28" s="7">
        <v>1451877</v>
      </c>
      <c r="F28" s="8">
        <v>1451877</v>
      </c>
      <c r="G28" s="8">
        <v>188270</v>
      </c>
      <c r="H28" s="8">
        <v>88645</v>
      </c>
      <c r="I28" s="8">
        <v>673326</v>
      </c>
      <c r="J28" s="8">
        <v>950241</v>
      </c>
      <c r="K28" s="8">
        <v>-78376</v>
      </c>
      <c r="L28" s="8">
        <v>38673</v>
      </c>
      <c r="M28" s="8">
        <v>23948</v>
      </c>
      <c r="N28" s="8">
        <v>-15755</v>
      </c>
      <c r="O28" s="8">
        <v>90097</v>
      </c>
      <c r="P28" s="8"/>
      <c r="Q28" s="8">
        <v>1070426</v>
      </c>
      <c r="R28" s="8">
        <v>1160523</v>
      </c>
      <c r="S28" s="8"/>
      <c r="T28" s="8"/>
      <c r="U28" s="8"/>
      <c r="V28" s="8"/>
      <c r="W28" s="8">
        <v>2095009</v>
      </c>
      <c r="X28" s="8">
        <v>1088907</v>
      </c>
      <c r="Y28" s="8">
        <v>1006102</v>
      </c>
      <c r="Z28" s="2">
        <v>92.4</v>
      </c>
      <c r="AA28" s="6">
        <v>1451877</v>
      </c>
    </row>
    <row r="29" spans="1:27" ht="13.5">
      <c r="A29" s="25" t="s">
        <v>53</v>
      </c>
      <c r="B29" s="24"/>
      <c r="C29" s="6">
        <v>109740145</v>
      </c>
      <c r="D29" s="6"/>
      <c r="E29" s="7">
        <v>129099000</v>
      </c>
      <c r="F29" s="8">
        <v>133743017</v>
      </c>
      <c r="G29" s="8">
        <v>4977575</v>
      </c>
      <c r="H29" s="8">
        <v>5787517</v>
      </c>
      <c r="I29" s="8">
        <v>7779048</v>
      </c>
      <c r="J29" s="8">
        <v>18544140</v>
      </c>
      <c r="K29" s="8">
        <v>5418089</v>
      </c>
      <c r="L29" s="8">
        <v>15991402</v>
      </c>
      <c r="M29" s="8">
        <v>14925931</v>
      </c>
      <c r="N29" s="8">
        <v>36335422</v>
      </c>
      <c r="O29" s="8"/>
      <c r="P29" s="8">
        <v>24104612</v>
      </c>
      <c r="Q29" s="8">
        <v>14903357</v>
      </c>
      <c r="R29" s="8">
        <v>39007969</v>
      </c>
      <c r="S29" s="8"/>
      <c r="T29" s="8"/>
      <c r="U29" s="8"/>
      <c r="V29" s="8"/>
      <c r="W29" s="8">
        <v>93887531</v>
      </c>
      <c r="X29" s="8">
        <v>100307264</v>
      </c>
      <c r="Y29" s="8">
        <v>-6419733</v>
      </c>
      <c r="Z29" s="2">
        <v>-6.4</v>
      </c>
      <c r="AA29" s="6">
        <v>133743017</v>
      </c>
    </row>
    <row r="30" spans="1:27" ht="13.5">
      <c r="A30" s="25" t="s">
        <v>54</v>
      </c>
      <c r="B30" s="24"/>
      <c r="C30" s="6">
        <v>9864130</v>
      </c>
      <c r="D30" s="6"/>
      <c r="E30" s="7">
        <v>7632000</v>
      </c>
      <c r="F30" s="8">
        <v>8656000</v>
      </c>
      <c r="G30" s="8">
        <v>1464731</v>
      </c>
      <c r="H30" s="8">
        <v>417162</v>
      </c>
      <c r="I30" s="8">
        <v>279546</v>
      </c>
      <c r="J30" s="8">
        <v>2161439</v>
      </c>
      <c r="K30" s="8">
        <v>1187969</v>
      </c>
      <c r="L30" s="8">
        <v>922919</v>
      </c>
      <c r="M30" s="8">
        <v>526766</v>
      </c>
      <c r="N30" s="8">
        <v>2637654</v>
      </c>
      <c r="O30" s="8">
        <v>1026866</v>
      </c>
      <c r="P30" s="8">
        <v>1211595</v>
      </c>
      <c r="Q30" s="8">
        <v>469916</v>
      </c>
      <c r="R30" s="8">
        <v>2708377</v>
      </c>
      <c r="S30" s="8"/>
      <c r="T30" s="8"/>
      <c r="U30" s="8"/>
      <c r="V30" s="8"/>
      <c r="W30" s="8">
        <v>7507470</v>
      </c>
      <c r="X30" s="8">
        <v>6491998</v>
      </c>
      <c r="Y30" s="8">
        <v>1015472</v>
      </c>
      <c r="Z30" s="2">
        <v>15.64</v>
      </c>
      <c r="AA30" s="6">
        <v>8656000</v>
      </c>
    </row>
    <row r="31" spans="1:27" ht="13.5">
      <c r="A31" s="25" t="s">
        <v>55</v>
      </c>
      <c r="B31" s="24"/>
      <c r="C31" s="6">
        <v>138441386</v>
      </c>
      <c r="D31" s="6"/>
      <c r="E31" s="7">
        <v>59724500</v>
      </c>
      <c r="F31" s="8">
        <v>82380668</v>
      </c>
      <c r="G31" s="8">
        <v>1711232</v>
      </c>
      <c r="H31" s="8">
        <v>4011073</v>
      </c>
      <c r="I31" s="8">
        <v>9043717</v>
      </c>
      <c r="J31" s="8">
        <v>14766022</v>
      </c>
      <c r="K31" s="8">
        <v>4645896</v>
      </c>
      <c r="L31" s="8">
        <v>1150606</v>
      </c>
      <c r="M31" s="8">
        <v>17225085</v>
      </c>
      <c r="N31" s="8">
        <v>23021587</v>
      </c>
      <c r="O31" s="8">
        <v>1699481</v>
      </c>
      <c r="P31" s="8">
        <v>3814526</v>
      </c>
      <c r="Q31" s="8">
        <v>6083195</v>
      </c>
      <c r="R31" s="8">
        <v>11597202</v>
      </c>
      <c r="S31" s="8"/>
      <c r="T31" s="8"/>
      <c r="U31" s="8"/>
      <c r="V31" s="8"/>
      <c r="W31" s="8">
        <v>49384811</v>
      </c>
      <c r="X31" s="8">
        <v>61785509</v>
      </c>
      <c r="Y31" s="8">
        <v>-12400698</v>
      </c>
      <c r="Z31" s="2">
        <v>-20.07</v>
      </c>
      <c r="AA31" s="6">
        <v>82380668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92232636</v>
      </c>
      <c r="D33" s="6"/>
      <c r="E33" s="7">
        <v>56160871</v>
      </c>
      <c r="F33" s="8">
        <v>49199572</v>
      </c>
      <c r="G33" s="8">
        <v>1097024</v>
      </c>
      <c r="H33" s="8">
        <v>2921004</v>
      </c>
      <c r="I33" s="8">
        <v>2215733</v>
      </c>
      <c r="J33" s="8">
        <v>6233761</v>
      </c>
      <c r="K33" s="8">
        <v>2584613</v>
      </c>
      <c r="L33" s="8">
        <v>3472453</v>
      </c>
      <c r="M33" s="8">
        <v>9633926</v>
      </c>
      <c r="N33" s="8">
        <v>15690992</v>
      </c>
      <c r="O33" s="8">
        <v>2371877</v>
      </c>
      <c r="P33" s="8">
        <v>3391285</v>
      </c>
      <c r="Q33" s="8">
        <v>3731839</v>
      </c>
      <c r="R33" s="8">
        <v>9495001</v>
      </c>
      <c r="S33" s="8"/>
      <c r="T33" s="8"/>
      <c r="U33" s="8"/>
      <c r="V33" s="8"/>
      <c r="W33" s="8">
        <v>31419754</v>
      </c>
      <c r="X33" s="8">
        <v>36899671</v>
      </c>
      <c r="Y33" s="8">
        <v>-5479917</v>
      </c>
      <c r="Z33" s="2">
        <v>-14.85</v>
      </c>
      <c r="AA33" s="6">
        <v>49199572</v>
      </c>
    </row>
    <row r="34" spans="1:27" ht="13.5">
      <c r="A34" s="23" t="s">
        <v>57</v>
      </c>
      <c r="B34" s="29"/>
      <c r="C34" s="6">
        <v>2262489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646535781</v>
      </c>
      <c r="D35" s="33">
        <f>SUM(D24:D34)</f>
        <v>0</v>
      </c>
      <c r="E35" s="34">
        <f t="shared" si="1"/>
        <v>499293393</v>
      </c>
      <c r="F35" s="35">
        <f t="shared" si="1"/>
        <v>506696350</v>
      </c>
      <c r="G35" s="35">
        <f t="shared" si="1"/>
        <v>24164202</v>
      </c>
      <c r="H35" s="35">
        <f t="shared" si="1"/>
        <v>27324857</v>
      </c>
      <c r="I35" s="35">
        <f t="shared" si="1"/>
        <v>35571805</v>
      </c>
      <c r="J35" s="35">
        <f t="shared" si="1"/>
        <v>87060864</v>
      </c>
      <c r="K35" s="35">
        <f t="shared" si="1"/>
        <v>32102336</v>
      </c>
      <c r="L35" s="35">
        <f t="shared" si="1"/>
        <v>36562704</v>
      </c>
      <c r="M35" s="35">
        <f t="shared" si="1"/>
        <v>56778825</v>
      </c>
      <c r="N35" s="35">
        <f t="shared" si="1"/>
        <v>125443865</v>
      </c>
      <c r="O35" s="35">
        <f t="shared" si="1"/>
        <v>20858491</v>
      </c>
      <c r="P35" s="35">
        <f t="shared" si="1"/>
        <v>48079450</v>
      </c>
      <c r="Q35" s="35">
        <f t="shared" si="1"/>
        <v>41430562</v>
      </c>
      <c r="R35" s="35">
        <f t="shared" si="1"/>
        <v>110368503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322873232</v>
      </c>
      <c r="X35" s="35">
        <f t="shared" si="1"/>
        <v>380022259</v>
      </c>
      <c r="Y35" s="35">
        <f t="shared" si="1"/>
        <v>-57149027</v>
      </c>
      <c r="Z35" s="36">
        <f>+IF(X35&lt;&gt;0,+(Y35/X35)*100,0)</f>
        <v>-15.038336741217046</v>
      </c>
      <c r="AA35" s="33">
        <f>SUM(AA24:AA34)</f>
        <v>506696350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-221055402</v>
      </c>
      <c r="D37" s="46">
        <f>+D21-D35</f>
        <v>0</v>
      </c>
      <c r="E37" s="47">
        <f t="shared" si="2"/>
        <v>-43</v>
      </c>
      <c r="F37" s="48">
        <f t="shared" si="2"/>
        <v>0</v>
      </c>
      <c r="G37" s="48">
        <f t="shared" si="2"/>
        <v>151247697</v>
      </c>
      <c r="H37" s="48">
        <f t="shared" si="2"/>
        <v>-21360509</v>
      </c>
      <c r="I37" s="48">
        <f t="shared" si="2"/>
        <v>-27712744</v>
      </c>
      <c r="J37" s="48">
        <f t="shared" si="2"/>
        <v>102174444</v>
      </c>
      <c r="K37" s="48">
        <f t="shared" si="2"/>
        <v>-25474911</v>
      </c>
      <c r="L37" s="48">
        <f t="shared" si="2"/>
        <v>-30792398</v>
      </c>
      <c r="M37" s="48">
        <f t="shared" si="2"/>
        <v>85595497</v>
      </c>
      <c r="N37" s="48">
        <f t="shared" si="2"/>
        <v>29328188</v>
      </c>
      <c r="O37" s="48">
        <f t="shared" si="2"/>
        <v>-13605062</v>
      </c>
      <c r="P37" s="48">
        <f t="shared" si="2"/>
        <v>-14761852</v>
      </c>
      <c r="Q37" s="48">
        <f t="shared" si="2"/>
        <v>67123031</v>
      </c>
      <c r="R37" s="48">
        <f t="shared" si="2"/>
        <v>38756117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170258749</v>
      </c>
      <c r="X37" s="48">
        <f>IF(F21=F35,0,X21-X35)</f>
        <v>0</v>
      </c>
      <c r="Y37" s="48">
        <f t="shared" si="2"/>
        <v>170258749</v>
      </c>
      <c r="Z37" s="49">
        <f>+IF(X37&lt;&gt;0,+(Y37/X37)*100,0)</f>
        <v>0</v>
      </c>
      <c r="AA37" s="46">
        <f>+AA21-AA35</f>
        <v>0</v>
      </c>
    </row>
    <row r="38" spans="1:27" ht="22.5" customHeight="1">
      <c r="A38" s="50" t="s">
        <v>60</v>
      </c>
      <c r="B38" s="29"/>
      <c r="C38" s="6">
        <v>262033666</v>
      </c>
      <c r="D38" s="6"/>
      <c r="E38" s="7">
        <v>287211050</v>
      </c>
      <c r="F38" s="8">
        <v>301293706</v>
      </c>
      <c r="G38" s="8">
        <v>15948859</v>
      </c>
      <c r="H38" s="8">
        <v>15327902</v>
      </c>
      <c r="I38" s="8">
        <v>9197754</v>
      </c>
      <c r="J38" s="8">
        <v>40474515</v>
      </c>
      <c r="K38" s="8">
        <v>39281331</v>
      </c>
      <c r="L38" s="8">
        <v>6017779</v>
      </c>
      <c r="M38" s="8">
        <v>41665354</v>
      </c>
      <c r="N38" s="8">
        <v>86964464</v>
      </c>
      <c r="O38" s="8"/>
      <c r="P38" s="8">
        <v>32661963</v>
      </c>
      <c r="Q38" s="8">
        <v>28284519</v>
      </c>
      <c r="R38" s="8">
        <v>60946482</v>
      </c>
      <c r="S38" s="8"/>
      <c r="T38" s="8"/>
      <c r="U38" s="8"/>
      <c r="V38" s="8"/>
      <c r="W38" s="8">
        <v>188385461</v>
      </c>
      <c r="X38" s="8">
        <v>225970279</v>
      </c>
      <c r="Y38" s="8">
        <v>-37584818</v>
      </c>
      <c r="Z38" s="2">
        <v>-16.63</v>
      </c>
      <c r="AA38" s="6">
        <v>301293706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30000000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22500000</v>
      </c>
      <c r="Y39" s="26">
        <v>-22500000</v>
      </c>
      <c r="Z39" s="27">
        <v>-100</v>
      </c>
      <c r="AA39" s="28">
        <v>30000000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40978264</v>
      </c>
      <c r="D41" s="56">
        <f>SUM(D37:D40)</f>
        <v>0</v>
      </c>
      <c r="E41" s="57">
        <f t="shared" si="3"/>
        <v>287211007</v>
      </c>
      <c r="F41" s="58">
        <f t="shared" si="3"/>
        <v>331293706</v>
      </c>
      <c r="G41" s="58">
        <f t="shared" si="3"/>
        <v>167196556</v>
      </c>
      <c r="H41" s="58">
        <f t="shared" si="3"/>
        <v>-6032607</v>
      </c>
      <c r="I41" s="58">
        <f t="shared" si="3"/>
        <v>-18514990</v>
      </c>
      <c r="J41" s="58">
        <f t="shared" si="3"/>
        <v>142648959</v>
      </c>
      <c r="K41" s="58">
        <f t="shared" si="3"/>
        <v>13806420</v>
      </c>
      <c r="L41" s="58">
        <f t="shared" si="3"/>
        <v>-24774619</v>
      </c>
      <c r="M41" s="58">
        <f t="shared" si="3"/>
        <v>127260851</v>
      </c>
      <c r="N41" s="58">
        <f t="shared" si="3"/>
        <v>116292652</v>
      </c>
      <c r="O41" s="58">
        <f t="shared" si="3"/>
        <v>-13605062</v>
      </c>
      <c r="P41" s="58">
        <f t="shared" si="3"/>
        <v>17900111</v>
      </c>
      <c r="Q41" s="58">
        <f t="shared" si="3"/>
        <v>95407550</v>
      </c>
      <c r="R41" s="58">
        <f t="shared" si="3"/>
        <v>99702599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358644210</v>
      </c>
      <c r="X41" s="58">
        <f t="shared" si="3"/>
        <v>248470279</v>
      </c>
      <c r="Y41" s="58">
        <f t="shared" si="3"/>
        <v>110173931</v>
      </c>
      <c r="Z41" s="59">
        <f>+IF(X41&lt;&gt;0,+(Y41/X41)*100,0)</f>
        <v>44.34088915720982</v>
      </c>
      <c r="AA41" s="56">
        <f>SUM(AA37:AA40)</f>
        <v>331293706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40978264</v>
      </c>
      <c r="D43" s="64">
        <f>+D41-D42</f>
        <v>0</v>
      </c>
      <c r="E43" s="65">
        <f t="shared" si="4"/>
        <v>287211007</v>
      </c>
      <c r="F43" s="66">
        <f t="shared" si="4"/>
        <v>331293706</v>
      </c>
      <c r="G43" s="66">
        <f t="shared" si="4"/>
        <v>167196556</v>
      </c>
      <c r="H43" s="66">
        <f t="shared" si="4"/>
        <v>-6032607</v>
      </c>
      <c r="I43" s="66">
        <f t="shared" si="4"/>
        <v>-18514990</v>
      </c>
      <c r="J43" s="66">
        <f t="shared" si="4"/>
        <v>142648959</v>
      </c>
      <c r="K43" s="66">
        <f t="shared" si="4"/>
        <v>13806420</v>
      </c>
      <c r="L43" s="66">
        <f t="shared" si="4"/>
        <v>-24774619</v>
      </c>
      <c r="M43" s="66">
        <f t="shared" si="4"/>
        <v>127260851</v>
      </c>
      <c r="N43" s="66">
        <f t="shared" si="4"/>
        <v>116292652</v>
      </c>
      <c r="O43" s="66">
        <f t="shared" si="4"/>
        <v>-13605062</v>
      </c>
      <c r="P43" s="66">
        <f t="shared" si="4"/>
        <v>17900111</v>
      </c>
      <c r="Q43" s="66">
        <f t="shared" si="4"/>
        <v>95407550</v>
      </c>
      <c r="R43" s="66">
        <f t="shared" si="4"/>
        <v>99702599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358644210</v>
      </c>
      <c r="X43" s="66">
        <f t="shared" si="4"/>
        <v>248470279</v>
      </c>
      <c r="Y43" s="66">
        <f t="shared" si="4"/>
        <v>110173931</v>
      </c>
      <c r="Z43" s="67">
        <f>+IF(X43&lt;&gt;0,+(Y43/X43)*100,0)</f>
        <v>44.34088915720982</v>
      </c>
      <c r="AA43" s="64">
        <f>+AA41-AA42</f>
        <v>331293706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40978264</v>
      </c>
      <c r="D45" s="56">
        <f>SUM(D43:D44)</f>
        <v>0</v>
      </c>
      <c r="E45" s="57">
        <f t="shared" si="5"/>
        <v>287211007</v>
      </c>
      <c r="F45" s="58">
        <f t="shared" si="5"/>
        <v>331293706</v>
      </c>
      <c r="G45" s="58">
        <f t="shared" si="5"/>
        <v>167196556</v>
      </c>
      <c r="H45" s="58">
        <f t="shared" si="5"/>
        <v>-6032607</v>
      </c>
      <c r="I45" s="58">
        <f t="shared" si="5"/>
        <v>-18514990</v>
      </c>
      <c r="J45" s="58">
        <f t="shared" si="5"/>
        <v>142648959</v>
      </c>
      <c r="K45" s="58">
        <f t="shared" si="5"/>
        <v>13806420</v>
      </c>
      <c r="L45" s="58">
        <f t="shared" si="5"/>
        <v>-24774619</v>
      </c>
      <c r="M45" s="58">
        <f t="shared" si="5"/>
        <v>127260851</v>
      </c>
      <c r="N45" s="58">
        <f t="shared" si="5"/>
        <v>116292652</v>
      </c>
      <c r="O45" s="58">
        <f t="shared" si="5"/>
        <v>-13605062</v>
      </c>
      <c r="P45" s="58">
        <f t="shared" si="5"/>
        <v>17900111</v>
      </c>
      <c r="Q45" s="58">
        <f t="shared" si="5"/>
        <v>95407550</v>
      </c>
      <c r="R45" s="58">
        <f t="shared" si="5"/>
        <v>99702599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358644210</v>
      </c>
      <c r="X45" s="58">
        <f t="shared" si="5"/>
        <v>248470279</v>
      </c>
      <c r="Y45" s="58">
        <f t="shared" si="5"/>
        <v>110173931</v>
      </c>
      <c r="Z45" s="59">
        <f>+IF(X45&lt;&gt;0,+(Y45/X45)*100,0)</f>
        <v>44.34088915720982</v>
      </c>
      <c r="AA45" s="56">
        <f>SUM(AA43:AA44)</f>
        <v>331293706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40978264</v>
      </c>
      <c r="D47" s="71">
        <f>SUM(D45:D46)</f>
        <v>0</v>
      </c>
      <c r="E47" s="72">
        <f t="shared" si="6"/>
        <v>287211007</v>
      </c>
      <c r="F47" s="73">
        <f t="shared" si="6"/>
        <v>331293706</v>
      </c>
      <c r="G47" s="73">
        <f t="shared" si="6"/>
        <v>167196556</v>
      </c>
      <c r="H47" s="74">
        <f t="shared" si="6"/>
        <v>-6032607</v>
      </c>
      <c r="I47" s="74">
        <f t="shared" si="6"/>
        <v>-18514990</v>
      </c>
      <c r="J47" s="74">
        <f t="shared" si="6"/>
        <v>142648959</v>
      </c>
      <c r="K47" s="74">
        <f t="shared" si="6"/>
        <v>13806420</v>
      </c>
      <c r="L47" s="74">
        <f t="shared" si="6"/>
        <v>-24774619</v>
      </c>
      <c r="M47" s="73">
        <f t="shared" si="6"/>
        <v>127260851</v>
      </c>
      <c r="N47" s="73">
        <f t="shared" si="6"/>
        <v>116292652</v>
      </c>
      <c r="O47" s="74">
        <f t="shared" si="6"/>
        <v>-13605062</v>
      </c>
      <c r="P47" s="74">
        <f t="shared" si="6"/>
        <v>17900111</v>
      </c>
      <c r="Q47" s="74">
        <f t="shared" si="6"/>
        <v>95407550</v>
      </c>
      <c r="R47" s="74">
        <f t="shared" si="6"/>
        <v>99702599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358644210</v>
      </c>
      <c r="X47" s="74">
        <f t="shared" si="6"/>
        <v>248470279</v>
      </c>
      <c r="Y47" s="74">
        <f t="shared" si="6"/>
        <v>110173931</v>
      </c>
      <c r="Z47" s="75">
        <f>+IF(X47&lt;&gt;0,+(Y47/X47)*100,0)</f>
        <v>44.34088915720982</v>
      </c>
      <c r="AA47" s="76">
        <f>SUM(AA45:AA46)</f>
        <v>331293706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7538883</v>
      </c>
      <c r="D5" s="6"/>
      <c r="E5" s="7">
        <v>7541302</v>
      </c>
      <c r="F5" s="8">
        <v>7734672</v>
      </c>
      <c r="G5" s="8"/>
      <c r="H5" s="8"/>
      <c r="I5" s="8">
        <v>7734672</v>
      </c>
      <c r="J5" s="8">
        <v>7734672</v>
      </c>
      <c r="K5" s="8"/>
      <c r="L5" s="8"/>
      <c r="M5" s="8"/>
      <c r="N5" s="8"/>
      <c r="O5" s="8">
        <v>1400</v>
      </c>
      <c r="P5" s="8"/>
      <c r="Q5" s="8"/>
      <c r="R5" s="8">
        <v>1400</v>
      </c>
      <c r="S5" s="8"/>
      <c r="T5" s="8"/>
      <c r="U5" s="8"/>
      <c r="V5" s="8"/>
      <c r="W5" s="8">
        <v>7736072</v>
      </c>
      <c r="X5" s="8">
        <v>5801001</v>
      </c>
      <c r="Y5" s="8">
        <v>1935071</v>
      </c>
      <c r="Z5" s="2">
        <v>33.36</v>
      </c>
      <c r="AA5" s="6">
        <v>7734672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>
        <v>22684</v>
      </c>
      <c r="F9" s="8">
        <v>22684</v>
      </c>
      <c r="G9" s="8"/>
      <c r="H9" s="8"/>
      <c r="I9" s="8"/>
      <c r="J9" s="8"/>
      <c r="K9" s="8"/>
      <c r="L9" s="8"/>
      <c r="M9" s="8"/>
      <c r="N9" s="8"/>
      <c r="O9" s="8">
        <v>60516</v>
      </c>
      <c r="P9" s="8"/>
      <c r="Q9" s="8"/>
      <c r="R9" s="8">
        <v>60516</v>
      </c>
      <c r="S9" s="8"/>
      <c r="T9" s="8"/>
      <c r="U9" s="8"/>
      <c r="V9" s="8"/>
      <c r="W9" s="8">
        <v>60516</v>
      </c>
      <c r="X9" s="8">
        <v>17014</v>
      </c>
      <c r="Y9" s="8">
        <v>43502</v>
      </c>
      <c r="Z9" s="2">
        <v>255.68</v>
      </c>
      <c r="AA9" s="6">
        <v>22684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51087</v>
      </c>
      <c r="D11" s="6"/>
      <c r="E11" s="7">
        <v>136104</v>
      </c>
      <c r="F11" s="8">
        <v>80000</v>
      </c>
      <c r="G11" s="8">
        <v>2609</v>
      </c>
      <c r="H11" s="8">
        <v>4957</v>
      </c>
      <c r="I11" s="8">
        <v>10696</v>
      </c>
      <c r="J11" s="8">
        <v>18262</v>
      </c>
      <c r="K11" s="8">
        <v>3174</v>
      </c>
      <c r="L11" s="8">
        <v>6652</v>
      </c>
      <c r="M11" s="8">
        <v>6087</v>
      </c>
      <c r="N11" s="8">
        <v>15913</v>
      </c>
      <c r="O11" s="8">
        <v>4957</v>
      </c>
      <c r="P11" s="8">
        <v>261</v>
      </c>
      <c r="Q11" s="8">
        <v>261</v>
      </c>
      <c r="R11" s="8">
        <v>5479</v>
      </c>
      <c r="S11" s="8"/>
      <c r="T11" s="8"/>
      <c r="U11" s="8"/>
      <c r="V11" s="8"/>
      <c r="W11" s="8">
        <v>39654</v>
      </c>
      <c r="X11" s="8">
        <v>59999</v>
      </c>
      <c r="Y11" s="8">
        <v>-20345</v>
      </c>
      <c r="Z11" s="2">
        <v>-33.91</v>
      </c>
      <c r="AA11" s="6">
        <v>80000</v>
      </c>
    </row>
    <row r="12" spans="1:27" ht="13.5">
      <c r="A12" s="25" t="s">
        <v>37</v>
      </c>
      <c r="B12" s="29"/>
      <c r="C12" s="6">
        <v>12993519</v>
      </c>
      <c r="D12" s="6"/>
      <c r="E12" s="7">
        <v>13531500</v>
      </c>
      <c r="F12" s="8">
        <v>13531500</v>
      </c>
      <c r="G12" s="8">
        <v>991830</v>
      </c>
      <c r="H12" s="8">
        <v>1249962</v>
      </c>
      <c r="I12" s="8">
        <v>3450129</v>
      </c>
      <c r="J12" s="8">
        <v>5691921</v>
      </c>
      <c r="K12" s="8">
        <v>1053510</v>
      </c>
      <c r="L12" s="8">
        <v>1107679</v>
      </c>
      <c r="M12" s="8">
        <v>956775</v>
      </c>
      <c r="N12" s="8">
        <v>3117964</v>
      </c>
      <c r="O12" s="8">
        <v>1105034</v>
      </c>
      <c r="P12" s="8">
        <v>1142618</v>
      </c>
      <c r="Q12" s="8">
        <v>923316</v>
      </c>
      <c r="R12" s="8">
        <v>3170968</v>
      </c>
      <c r="S12" s="8"/>
      <c r="T12" s="8"/>
      <c r="U12" s="8"/>
      <c r="V12" s="8"/>
      <c r="W12" s="8">
        <v>11980853</v>
      </c>
      <c r="X12" s="8">
        <v>10148625</v>
      </c>
      <c r="Y12" s="8">
        <v>1832228</v>
      </c>
      <c r="Z12" s="2">
        <v>18.05</v>
      </c>
      <c r="AA12" s="6">
        <v>13531500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>
        <v>15517</v>
      </c>
      <c r="D16" s="6"/>
      <c r="E16" s="7">
        <v>15671</v>
      </c>
      <c r="F16" s="8">
        <v>5671</v>
      </c>
      <c r="G16" s="8">
        <v>174</v>
      </c>
      <c r="H16" s="8">
        <v>783</v>
      </c>
      <c r="I16" s="8">
        <v>1391</v>
      </c>
      <c r="J16" s="8">
        <v>2348</v>
      </c>
      <c r="K16" s="8">
        <v>391</v>
      </c>
      <c r="L16" s="8">
        <v>1756</v>
      </c>
      <c r="M16" s="8">
        <v>609</v>
      </c>
      <c r="N16" s="8">
        <v>2756</v>
      </c>
      <c r="O16" s="8"/>
      <c r="P16" s="8"/>
      <c r="Q16" s="8"/>
      <c r="R16" s="8"/>
      <c r="S16" s="8"/>
      <c r="T16" s="8"/>
      <c r="U16" s="8"/>
      <c r="V16" s="8"/>
      <c r="W16" s="8">
        <v>5104</v>
      </c>
      <c r="X16" s="8">
        <v>4252</v>
      </c>
      <c r="Y16" s="8">
        <v>852</v>
      </c>
      <c r="Z16" s="2">
        <v>20.04</v>
      </c>
      <c r="AA16" s="6">
        <v>5671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124177879</v>
      </c>
      <c r="D18" s="6"/>
      <c r="E18" s="7">
        <v>134979000</v>
      </c>
      <c r="F18" s="8">
        <v>159979000</v>
      </c>
      <c r="G18" s="8">
        <v>54631000</v>
      </c>
      <c r="H18" s="8">
        <v>246101</v>
      </c>
      <c r="I18" s="8">
        <v>55386908</v>
      </c>
      <c r="J18" s="8">
        <v>110264009</v>
      </c>
      <c r="K18" s="8">
        <v>92600</v>
      </c>
      <c r="L18" s="8">
        <v>260653</v>
      </c>
      <c r="M18" s="8">
        <v>44202458</v>
      </c>
      <c r="N18" s="8">
        <v>44555711</v>
      </c>
      <c r="O18" s="8">
        <v>192970</v>
      </c>
      <c r="P18" s="8">
        <v>336737</v>
      </c>
      <c r="Q18" s="8">
        <v>34490973</v>
      </c>
      <c r="R18" s="8">
        <v>35020680</v>
      </c>
      <c r="S18" s="8"/>
      <c r="T18" s="8"/>
      <c r="U18" s="8"/>
      <c r="V18" s="8"/>
      <c r="W18" s="8">
        <v>189840400</v>
      </c>
      <c r="X18" s="8">
        <v>119984251</v>
      </c>
      <c r="Y18" s="8">
        <v>69856149</v>
      </c>
      <c r="Z18" s="2">
        <v>58.22</v>
      </c>
      <c r="AA18" s="6">
        <v>159979000</v>
      </c>
    </row>
    <row r="19" spans="1:27" ht="13.5">
      <c r="A19" s="23" t="s">
        <v>44</v>
      </c>
      <c r="B19" s="29"/>
      <c r="C19" s="6">
        <v>416102</v>
      </c>
      <c r="D19" s="6"/>
      <c r="E19" s="7">
        <v>409400</v>
      </c>
      <c r="F19" s="26">
        <v>386504</v>
      </c>
      <c r="G19" s="26">
        <v>100</v>
      </c>
      <c r="H19" s="26">
        <v>27633</v>
      </c>
      <c r="I19" s="26">
        <v>96966</v>
      </c>
      <c r="J19" s="26">
        <v>124699</v>
      </c>
      <c r="K19" s="26">
        <v>28621</v>
      </c>
      <c r="L19" s="26">
        <v>10050101</v>
      </c>
      <c r="M19" s="26">
        <v>54236</v>
      </c>
      <c r="N19" s="26">
        <v>10132958</v>
      </c>
      <c r="O19" s="26">
        <v>2163839</v>
      </c>
      <c r="P19" s="26">
        <v>-1188900</v>
      </c>
      <c r="Q19" s="26">
        <v>-10709138</v>
      </c>
      <c r="R19" s="26">
        <v>-9734199</v>
      </c>
      <c r="S19" s="26"/>
      <c r="T19" s="26"/>
      <c r="U19" s="26"/>
      <c r="V19" s="26"/>
      <c r="W19" s="26">
        <v>523458</v>
      </c>
      <c r="X19" s="26">
        <v>289877</v>
      </c>
      <c r="Y19" s="26">
        <v>233581</v>
      </c>
      <c r="Z19" s="27">
        <v>80.58</v>
      </c>
      <c r="AA19" s="28">
        <v>386504</v>
      </c>
    </row>
    <row r="20" spans="1:27" ht="13.5">
      <c r="A20" s="23" t="s">
        <v>45</v>
      </c>
      <c r="B20" s="29"/>
      <c r="C20" s="6">
        <v>-12637</v>
      </c>
      <c r="D20" s="6"/>
      <c r="E20" s="7"/>
      <c r="F20" s="8"/>
      <c r="G20" s="8"/>
      <c r="H20" s="8">
        <v>20797</v>
      </c>
      <c r="I20" s="30">
        <v>20797</v>
      </c>
      <c r="J20" s="8">
        <v>41594</v>
      </c>
      <c r="K20" s="8">
        <v>-4864</v>
      </c>
      <c r="L20" s="8"/>
      <c r="M20" s="8"/>
      <c r="N20" s="8">
        <v>-4864</v>
      </c>
      <c r="O20" s="8"/>
      <c r="P20" s="30"/>
      <c r="Q20" s="8"/>
      <c r="R20" s="8"/>
      <c r="S20" s="8"/>
      <c r="T20" s="8"/>
      <c r="U20" s="8"/>
      <c r="V20" s="8"/>
      <c r="W20" s="30">
        <v>36730</v>
      </c>
      <c r="X20" s="8"/>
      <c r="Y20" s="8">
        <v>36730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145180350</v>
      </c>
      <c r="D21" s="33">
        <f t="shared" si="0"/>
        <v>0</v>
      </c>
      <c r="E21" s="34">
        <f t="shared" si="0"/>
        <v>156635661</v>
      </c>
      <c r="F21" s="35">
        <f t="shared" si="0"/>
        <v>181740031</v>
      </c>
      <c r="G21" s="35">
        <f t="shared" si="0"/>
        <v>55625713</v>
      </c>
      <c r="H21" s="35">
        <f t="shared" si="0"/>
        <v>1550233</v>
      </c>
      <c r="I21" s="35">
        <f t="shared" si="0"/>
        <v>66701559</v>
      </c>
      <c r="J21" s="35">
        <f t="shared" si="0"/>
        <v>123877505</v>
      </c>
      <c r="K21" s="35">
        <f t="shared" si="0"/>
        <v>1173432</v>
      </c>
      <c r="L21" s="35">
        <f t="shared" si="0"/>
        <v>11426841</v>
      </c>
      <c r="M21" s="35">
        <f t="shared" si="0"/>
        <v>45220165</v>
      </c>
      <c r="N21" s="35">
        <f t="shared" si="0"/>
        <v>57820438</v>
      </c>
      <c r="O21" s="35">
        <f t="shared" si="0"/>
        <v>3528716</v>
      </c>
      <c r="P21" s="35">
        <f t="shared" si="0"/>
        <v>290716</v>
      </c>
      <c r="Q21" s="35">
        <f t="shared" si="0"/>
        <v>24705412</v>
      </c>
      <c r="R21" s="35">
        <f t="shared" si="0"/>
        <v>28524844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210222787</v>
      </c>
      <c r="X21" s="35">
        <f t="shared" si="0"/>
        <v>136305019</v>
      </c>
      <c r="Y21" s="35">
        <f t="shared" si="0"/>
        <v>73917768</v>
      </c>
      <c r="Z21" s="36">
        <f>+IF(X21&lt;&gt;0,+(Y21/X21)*100,0)</f>
        <v>54.22967440399241</v>
      </c>
      <c r="AA21" s="33">
        <f>SUM(AA5:AA20)</f>
        <v>181740031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53010355</v>
      </c>
      <c r="D24" s="6"/>
      <c r="E24" s="7">
        <v>68338087</v>
      </c>
      <c r="F24" s="8">
        <v>68410640</v>
      </c>
      <c r="G24" s="8"/>
      <c r="H24" s="8">
        <v>4348298</v>
      </c>
      <c r="I24" s="8">
        <v>12392011</v>
      </c>
      <c r="J24" s="8">
        <v>16740309</v>
      </c>
      <c r="K24" s="8">
        <v>4446914</v>
      </c>
      <c r="L24" s="8">
        <v>6577373</v>
      </c>
      <c r="M24" s="8">
        <v>4676011</v>
      </c>
      <c r="N24" s="8">
        <v>15700298</v>
      </c>
      <c r="O24" s="8">
        <v>4128783</v>
      </c>
      <c r="P24" s="8">
        <v>4226717</v>
      </c>
      <c r="Q24" s="8">
        <v>4664670</v>
      </c>
      <c r="R24" s="8">
        <v>13020170</v>
      </c>
      <c r="S24" s="8"/>
      <c r="T24" s="8"/>
      <c r="U24" s="8"/>
      <c r="V24" s="8"/>
      <c r="W24" s="8">
        <v>45460777</v>
      </c>
      <c r="X24" s="8">
        <v>51307937</v>
      </c>
      <c r="Y24" s="8">
        <v>-5847160</v>
      </c>
      <c r="Z24" s="2">
        <v>-11.4</v>
      </c>
      <c r="AA24" s="6">
        <v>68410640</v>
      </c>
    </row>
    <row r="25" spans="1:27" ht="13.5">
      <c r="A25" s="25" t="s">
        <v>49</v>
      </c>
      <c r="B25" s="24"/>
      <c r="C25" s="6">
        <v>16888294</v>
      </c>
      <c r="D25" s="6"/>
      <c r="E25" s="7">
        <v>17060875</v>
      </c>
      <c r="F25" s="8">
        <v>17560876</v>
      </c>
      <c r="G25" s="8">
        <v>15790</v>
      </c>
      <c r="H25" s="8">
        <v>1347214</v>
      </c>
      <c r="I25" s="8">
        <v>3947141</v>
      </c>
      <c r="J25" s="8">
        <v>5310145</v>
      </c>
      <c r="K25" s="8">
        <v>1317204</v>
      </c>
      <c r="L25" s="8">
        <v>1471418</v>
      </c>
      <c r="M25" s="8">
        <v>1533966</v>
      </c>
      <c r="N25" s="8">
        <v>4322588</v>
      </c>
      <c r="O25" s="8">
        <v>1296185</v>
      </c>
      <c r="P25" s="8">
        <v>1422356</v>
      </c>
      <c r="Q25" s="8">
        <v>1474069</v>
      </c>
      <c r="R25" s="8">
        <v>4192610</v>
      </c>
      <c r="S25" s="8"/>
      <c r="T25" s="8"/>
      <c r="U25" s="8"/>
      <c r="V25" s="8"/>
      <c r="W25" s="8">
        <v>13825343</v>
      </c>
      <c r="X25" s="8">
        <v>13170658</v>
      </c>
      <c r="Y25" s="8">
        <v>654685</v>
      </c>
      <c r="Z25" s="2">
        <v>4.97</v>
      </c>
      <c r="AA25" s="6">
        <v>17560876</v>
      </c>
    </row>
    <row r="26" spans="1:27" ht="13.5">
      <c r="A26" s="25" t="s">
        <v>50</v>
      </c>
      <c r="B26" s="24"/>
      <c r="C26" s="6">
        <v>1387688</v>
      </c>
      <c r="D26" s="6"/>
      <c r="E26" s="7">
        <v>3918744</v>
      </c>
      <c r="F26" s="8">
        <v>3918744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2939058</v>
      </c>
      <c r="Y26" s="8">
        <v>-2939058</v>
      </c>
      <c r="Z26" s="2">
        <v>-100</v>
      </c>
      <c r="AA26" s="6">
        <v>3918744</v>
      </c>
    </row>
    <row r="27" spans="1:27" ht="13.5">
      <c r="A27" s="25" t="s">
        <v>51</v>
      </c>
      <c r="B27" s="24"/>
      <c r="C27" s="6">
        <v>24223549</v>
      </c>
      <c r="D27" s="6"/>
      <c r="E27" s="7">
        <v>30100001</v>
      </c>
      <c r="F27" s="8">
        <v>30100001</v>
      </c>
      <c r="G27" s="8"/>
      <c r="H27" s="8">
        <v>1747614</v>
      </c>
      <c r="I27" s="8">
        <v>5233445</v>
      </c>
      <c r="J27" s="8">
        <v>6981059</v>
      </c>
      <c r="K27" s="8">
        <v>1745496</v>
      </c>
      <c r="L27" s="8">
        <v>1729270</v>
      </c>
      <c r="M27" s="8">
        <v>1717436</v>
      </c>
      <c r="N27" s="8">
        <v>5192202</v>
      </c>
      <c r="O27" s="8">
        <v>1776613</v>
      </c>
      <c r="P27" s="8">
        <v>1740035</v>
      </c>
      <c r="Q27" s="8">
        <v>1740724</v>
      </c>
      <c r="R27" s="8">
        <v>5257372</v>
      </c>
      <c r="S27" s="8"/>
      <c r="T27" s="8"/>
      <c r="U27" s="8"/>
      <c r="V27" s="8"/>
      <c r="W27" s="8">
        <v>17430633</v>
      </c>
      <c r="X27" s="8">
        <v>22574999</v>
      </c>
      <c r="Y27" s="8">
        <v>-5144366</v>
      </c>
      <c r="Z27" s="2">
        <v>-22.79</v>
      </c>
      <c r="AA27" s="6">
        <v>30100001</v>
      </c>
    </row>
    <row r="28" spans="1:27" ht="13.5">
      <c r="A28" s="25" t="s">
        <v>52</v>
      </c>
      <c r="B28" s="24"/>
      <c r="C28" s="6">
        <v>5833</v>
      </c>
      <c r="D28" s="6"/>
      <c r="E28" s="7">
        <v>31800</v>
      </c>
      <c r="F28" s="8">
        <v>31800</v>
      </c>
      <c r="G28" s="8"/>
      <c r="H28" s="8"/>
      <c r="I28" s="8"/>
      <c r="J28" s="8"/>
      <c r="K28" s="8"/>
      <c r="L28" s="8"/>
      <c r="M28" s="8"/>
      <c r="N28" s="8"/>
      <c r="O28" s="8">
        <v>217</v>
      </c>
      <c r="P28" s="8"/>
      <c r="Q28" s="8"/>
      <c r="R28" s="8">
        <v>217</v>
      </c>
      <c r="S28" s="8"/>
      <c r="T28" s="8"/>
      <c r="U28" s="8"/>
      <c r="V28" s="8"/>
      <c r="W28" s="8">
        <v>217</v>
      </c>
      <c r="X28" s="8">
        <v>23850</v>
      </c>
      <c r="Y28" s="8">
        <v>-23633</v>
      </c>
      <c r="Z28" s="2">
        <v>-99.09</v>
      </c>
      <c r="AA28" s="6">
        <v>31800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2240876</v>
      </c>
      <c r="D30" s="6"/>
      <c r="E30" s="7">
        <v>2990610</v>
      </c>
      <c r="F30" s="8">
        <v>2578350</v>
      </c>
      <c r="G30" s="8">
        <v>15540</v>
      </c>
      <c r="H30" s="8">
        <v>54460</v>
      </c>
      <c r="I30" s="8">
        <v>86500</v>
      </c>
      <c r="J30" s="8">
        <v>156500</v>
      </c>
      <c r="K30" s="8">
        <v>34000</v>
      </c>
      <c r="L30" s="8">
        <v>37000</v>
      </c>
      <c r="M30" s="8">
        <v>60600</v>
      </c>
      <c r="N30" s="8">
        <v>131600</v>
      </c>
      <c r="O30" s="8">
        <v>48098</v>
      </c>
      <c r="P30" s="8">
        <v>178000</v>
      </c>
      <c r="Q30" s="8">
        <v>51700</v>
      </c>
      <c r="R30" s="8">
        <v>277798</v>
      </c>
      <c r="S30" s="8"/>
      <c r="T30" s="8"/>
      <c r="U30" s="8"/>
      <c r="V30" s="8"/>
      <c r="W30" s="8">
        <v>565898</v>
      </c>
      <c r="X30" s="8">
        <v>1933758</v>
      </c>
      <c r="Y30" s="8">
        <v>-1367860</v>
      </c>
      <c r="Z30" s="2">
        <v>-70.74</v>
      </c>
      <c r="AA30" s="6">
        <v>2578350</v>
      </c>
    </row>
    <row r="31" spans="1:27" ht="13.5">
      <c r="A31" s="25" t="s">
        <v>55</v>
      </c>
      <c r="B31" s="24"/>
      <c r="C31" s="6">
        <v>20552954</v>
      </c>
      <c r="D31" s="6"/>
      <c r="E31" s="7">
        <v>47276358</v>
      </c>
      <c r="F31" s="8">
        <v>55543761</v>
      </c>
      <c r="G31" s="8">
        <v>100035</v>
      </c>
      <c r="H31" s="8">
        <v>2737646</v>
      </c>
      <c r="I31" s="8">
        <v>16560347</v>
      </c>
      <c r="J31" s="8">
        <v>19398028</v>
      </c>
      <c r="K31" s="8">
        <v>2421837</v>
      </c>
      <c r="L31" s="8">
        <v>1636230</v>
      </c>
      <c r="M31" s="8">
        <v>2406320</v>
      </c>
      <c r="N31" s="8">
        <v>6464387</v>
      </c>
      <c r="O31" s="8">
        <v>1498487</v>
      </c>
      <c r="P31" s="8">
        <v>1220678</v>
      </c>
      <c r="Q31" s="8">
        <v>2212976</v>
      </c>
      <c r="R31" s="8">
        <v>4932141</v>
      </c>
      <c r="S31" s="8"/>
      <c r="T31" s="8"/>
      <c r="U31" s="8"/>
      <c r="V31" s="8"/>
      <c r="W31" s="8">
        <v>30794556</v>
      </c>
      <c r="X31" s="8">
        <v>41657808</v>
      </c>
      <c r="Y31" s="8">
        <v>-10863252</v>
      </c>
      <c r="Z31" s="2">
        <v>-26.08</v>
      </c>
      <c r="AA31" s="6">
        <v>55543761</v>
      </c>
    </row>
    <row r="32" spans="1:27" ht="13.5">
      <c r="A32" s="25" t="s">
        <v>43</v>
      </c>
      <c r="B32" s="24"/>
      <c r="C32" s="6">
        <v>9735614</v>
      </c>
      <c r="D32" s="6"/>
      <c r="E32" s="7">
        <v>8726400</v>
      </c>
      <c r="F32" s="8">
        <v>8276400</v>
      </c>
      <c r="G32" s="8">
        <v>416512</v>
      </c>
      <c r="H32" s="8">
        <v>258528</v>
      </c>
      <c r="I32" s="8">
        <v>699335</v>
      </c>
      <c r="J32" s="8">
        <v>1374375</v>
      </c>
      <c r="K32" s="8">
        <v>247743</v>
      </c>
      <c r="L32" s="8">
        <v>370946</v>
      </c>
      <c r="M32" s="8">
        <v>341631</v>
      </c>
      <c r="N32" s="8">
        <v>960320</v>
      </c>
      <c r="O32" s="8">
        <v>465093</v>
      </c>
      <c r="P32" s="8">
        <v>481407</v>
      </c>
      <c r="Q32" s="8">
        <v>1386403</v>
      </c>
      <c r="R32" s="8">
        <v>2332903</v>
      </c>
      <c r="S32" s="8"/>
      <c r="T32" s="8"/>
      <c r="U32" s="8"/>
      <c r="V32" s="8"/>
      <c r="W32" s="8">
        <v>4667598</v>
      </c>
      <c r="X32" s="8">
        <v>6207306</v>
      </c>
      <c r="Y32" s="8">
        <v>-1539708</v>
      </c>
      <c r="Z32" s="2">
        <v>-24.8</v>
      </c>
      <c r="AA32" s="6">
        <v>8276400</v>
      </c>
    </row>
    <row r="33" spans="1:27" ht="13.5">
      <c r="A33" s="25" t="s">
        <v>56</v>
      </c>
      <c r="B33" s="24"/>
      <c r="C33" s="6">
        <v>33807413</v>
      </c>
      <c r="D33" s="6"/>
      <c r="E33" s="7">
        <v>32229460</v>
      </c>
      <c r="F33" s="8">
        <v>33114487</v>
      </c>
      <c r="G33" s="8">
        <v>941635</v>
      </c>
      <c r="H33" s="8">
        <v>2666757</v>
      </c>
      <c r="I33" s="8">
        <v>6337902</v>
      </c>
      <c r="J33" s="8">
        <v>9946294</v>
      </c>
      <c r="K33" s="8">
        <v>2593423</v>
      </c>
      <c r="L33" s="8">
        <v>2897194</v>
      </c>
      <c r="M33" s="8">
        <v>1722149</v>
      </c>
      <c r="N33" s="8">
        <v>7212766</v>
      </c>
      <c r="O33" s="8">
        <v>1651921</v>
      </c>
      <c r="P33" s="8">
        <v>1285338</v>
      </c>
      <c r="Q33" s="8">
        <v>2066637</v>
      </c>
      <c r="R33" s="8">
        <v>5003896</v>
      </c>
      <c r="S33" s="8"/>
      <c r="T33" s="8"/>
      <c r="U33" s="8"/>
      <c r="V33" s="8"/>
      <c r="W33" s="8">
        <v>22162956</v>
      </c>
      <c r="X33" s="8">
        <v>24835837</v>
      </c>
      <c r="Y33" s="8">
        <v>-2672881</v>
      </c>
      <c r="Z33" s="2">
        <v>-10.76</v>
      </c>
      <c r="AA33" s="6">
        <v>33114487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161852576</v>
      </c>
      <c r="D35" s="33">
        <f>SUM(D24:D34)</f>
        <v>0</v>
      </c>
      <c r="E35" s="34">
        <f t="shared" si="1"/>
        <v>210672335</v>
      </c>
      <c r="F35" s="35">
        <f t="shared" si="1"/>
        <v>219535059</v>
      </c>
      <c r="G35" s="35">
        <f t="shared" si="1"/>
        <v>1489512</v>
      </c>
      <c r="H35" s="35">
        <f t="shared" si="1"/>
        <v>13160517</v>
      </c>
      <c r="I35" s="35">
        <f t="shared" si="1"/>
        <v>45256681</v>
      </c>
      <c r="J35" s="35">
        <f t="shared" si="1"/>
        <v>59906710</v>
      </c>
      <c r="K35" s="35">
        <f t="shared" si="1"/>
        <v>12806617</v>
      </c>
      <c r="L35" s="35">
        <f t="shared" si="1"/>
        <v>14719431</v>
      </c>
      <c r="M35" s="35">
        <f t="shared" si="1"/>
        <v>12458113</v>
      </c>
      <c r="N35" s="35">
        <f t="shared" si="1"/>
        <v>39984161</v>
      </c>
      <c r="O35" s="35">
        <f t="shared" si="1"/>
        <v>10865397</v>
      </c>
      <c r="P35" s="35">
        <f t="shared" si="1"/>
        <v>10554531</v>
      </c>
      <c r="Q35" s="35">
        <f t="shared" si="1"/>
        <v>13597179</v>
      </c>
      <c r="R35" s="35">
        <f t="shared" si="1"/>
        <v>35017107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134907978</v>
      </c>
      <c r="X35" s="35">
        <f t="shared" si="1"/>
        <v>164651211</v>
      </c>
      <c r="Y35" s="35">
        <f t="shared" si="1"/>
        <v>-29743233</v>
      </c>
      <c r="Z35" s="36">
        <f>+IF(X35&lt;&gt;0,+(Y35/X35)*100,0)</f>
        <v>-18.064387634537347</v>
      </c>
      <c r="AA35" s="33">
        <f>SUM(AA24:AA34)</f>
        <v>219535059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-16672226</v>
      </c>
      <c r="D37" s="46">
        <f>+D21-D35</f>
        <v>0</v>
      </c>
      <c r="E37" s="47">
        <f t="shared" si="2"/>
        <v>-54036674</v>
      </c>
      <c r="F37" s="48">
        <f t="shared" si="2"/>
        <v>-37795028</v>
      </c>
      <c r="G37" s="48">
        <f t="shared" si="2"/>
        <v>54136201</v>
      </c>
      <c r="H37" s="48">
        <f t="shared" si="2"/>
        <v>-11610284</v>
      </c>
      <c r="I37" s="48">
        <f t="shared" si="2"/>
        <v>21444878</v>
      </c>
      <c r="J37" s="48">
        <f t="shared" si="2"/>
        <v>63970795</v>
      </c>
      <c r="K37" s="48">
        <f t="shared" si="2"/>
        <v>-11633185</v>
      </c>
      <c r="L37" s="48">
        <f t="shared" si="2"/>
        <v>-3292590</v>
      </c>
      <c r="M37" s="48">
        <f t="shared" si="2"/>
        <v>32762052</v>
      </c>
      <c r="N37" s="48">
        <f t="shared" si="2"/>
        <v>17836277</v>
      </c>
      <c r="O37" s="48">
        <f t="shared" si="2"/>
        <v>-7336681</v>
      </c>
      <c r="P37" s="48">
        <f t="shared" si="2"/>
        <v>-10263815</v>
      </c>
      <c r="Q37" s="48">
        <f t="shared" si="2"/>
        <v>11108233</v>
      </c>
      <c r="R37" s="48">
        <f t="shared" si="2"/>
        <v>-6492263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75314809</v>
      </c>
      <c r="X37" s="48">
        <f>IF(F21=F35,0,X21-X35)</f>
        <v>-28346192</v>
      </c>
      <c r="Y37" s="48">
        <f t="shared" si="2"/>
        <v>103661001</v>
      </c>
      <c r="Z37" s="49">
        <f>+IF(X37&lt;&gt;0,+(Y37/X37)*100,0)</f>
        <v>-365.696390541629</v>
      </c>
      <c r="AA37" s="46">
        <f>+AA21-AA35</f>
        <v>-37795028</v>
      </c>
    </row>
    <row r="38" spans="1:27" ht="22.5" customHeight="1">
      <c r="A38" s="50" t="s">
        <v>60</v>
      </c>
      <c r="B38" s="29"/>
      <c r="C38" s="6">
        <v>46171989</v>
      </c>
      <c r="D38" s="6"/>
      <c r="E38" s="7">
        <v>49077000</v>
      </c>
      <c r="F38" s="8">
        <v>40177000</v>
      </c>
      <c r="G38" s="8"/>
      <c r="H38" s="8">
        <v>2579692</v>
      </c>
      <c r="I38" s="8">
        <v>20179502</v>
      </c>
      <c r="J38" s="8">
        <v>22759194</v>
      </c>
      <c r="K38" s="8">
        <v>2216453</v>
      </c>
      <c r="L38" s="8">
        <v>7274004</v>
      </c>
      <c r="M38" s="8">
        <v>9680926</v>
      </c>
      <c r="N38" s="8">
        <v>19171383</v>
      </c>
      <c r="O38" s="8">
        <v>579020</v>
      </c>
      <c r="P38" s="8">
        <v>3643129</v>
      </c>
      <c r="Q38" s="8">
        <v>548221</v>
      </c>
      <c r="R38" s="8">
        <v>4770370</v>
      </c>
      <c r="S38" s="8"/>
      <c r="T38" s="8"/>
      <c r="U38" s="8"/>
      <c r="V38" s="8"/>
      <c r="W38" s="8">
        <v>46700947</v>
      </c>
      <c r="X38" s="8">
        <v>30132748</v>
      </c>
      <c r="Y38" s="8">
        <v>16568199</v>
      </c>
      <c r="Z38" s="2">
        <v>54.98</v>
      </c>
      <c r="AA38" s="6">
        <v>40177000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29499763</v>
      </c>
      <c r="D41" s="56">
        <f>SUM(D37:D40)</f>
        <v>0</v>
      </c>
      <c r="E41" s="57">
        <f t="shared" si="3"/>
        <v>-4959674</v>
      </c>
      <c r="F41" s="58">
        <f t="shared" si="3"/>
        <v>2381972</v>
      </c>
      <c r="G41" s="58">
        <f t="shared" si="3"/>
        <v>54136201</v>
      </c>
      <c r="H41" s="58">
        <f t="shared" si="3"/>
        <v>-9030592</v>
      </c>
      <c r="I41" s="58">
        <f t="shared" si="3"/>
        <v>41624380</v>
      </c>
      <c r="J41" s="58">
        <f t="shared" si="3"/>
        <v>86729989</v>
      </c>
      <c r="K41" s="58">
        <f t="shared" si="3"/>
        <v>-9416732</v>
      </c>
      <c r="L41" s="58">
        <f t="shared" si="3"/>
        <v>3981414</v>
      </c>
      <c r="M41" s="58">
        <f t="shared" si="3"/>
        <v>42442978</v>
      </c>
      <c r="N41" s="58">
        <f t="shared" si="3"/>
        <v>37007660</v>
      </c>
      <c r="O41" s="58">
        <f t="shared" si="3"/>
        <v>-6757661</v>
      </c>
      <c r="P41" s="58">
        <f t="shared" si="3"/>
        <v>-6620686</v>
      </c>
      <c r="Q41" s="58">
        <f t="shared" si="3"/>
        <v>11656454</v>
      </c>
      <c r="R41" s="58">
        <f t="shared" si="3"/>
        <v>-1721893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122015756</v>
      </c>
      <c r="X41" s="58">
        <f t="shared" si="3"/>
        <v>1786556</v>
      </c>
      <c r="Y41" s="58">
        <f t="shared" si="3"/>
        <v>120229200</v>
      </c>
      <c r="Z41" s="59">
        <f>+IF(X41&lt;&gt;0,+(Y41/X41)*100,0)</f>
        <v>6729.6631059983565</v>
      </c>
      <c r="AA41" s="56">
        <f>SUM(AA37:AA40)</f>
        <v>2381972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29499763</v>
      </c>
      <c r="D43" s="64">
        <f>+D41-D42</f>
        <v>0</v>
      </c>
      <c r="E43" s="65">
        <f t="shared" si="4"/>
        <v>-4959674</v>
      </c>
      <c r="F43" s="66">
        <f t="shared" si="4"/>
        <v>2381972</v>
      </c>
      <c r="G43" s="66">
        <f t="shared" si="4"/>
        <v>54136201</v>
      </c>
      <c r="H43" s="66">
        <f t="shared" si="4"/>
        <v>-9030592</v>
      </c>
      <c r="I43" s="66">
        <f t="shared" si="4"/>
        <v>41624380</v>
      </c>
      <c r="J43" s="66">
        <f t="shared" si="4"/>
        <v>86729989</v>
      </c>
      <c r="K43" s="66">
        <f t="shared" si="4"/>
        <v>-9416732</v>
      </c>
      <c r="L43" s="66">
        <f t="shared" si="4"/>
        <v>3981414</v>
      </c>
      <c r="M43" s="66">
        <f t="shared" si="4"/>
        <v>42442978</v>
      </c>
      <c r="N43" s="66">
        <f t="shared" si="4"/>
        <v>37007660</v>
      </c>
      <c r="O43" s="66">
        <f t="shared" si="4"/>
        <v>-6757661</v>
      </c>
      <c r="P43" s="66">
        <f t="shared" si="4"/>
        <v>-6620686</v>
      </c>
      <c r="Q43" s="66">
        <f t="shared" si="4"/>
        <v>11656454</v>
      </c>
      <c r="R43" s="66">
        <f t="shared" si="4"/>
        <v>-1721893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122015756</v>
      </c>
      <c r="X43" s="66">
        <f t="shared" si="4"/>
        <v>1786556</v>
      </c>
      <c r="Y43" s="66">
        <f t="shared" si="4"/>
        <v>120229200</v>
      </c>
      <c r="Z43" s="67">
        <f>+IF(X43&lt;&gt;0,+(Y43/X43)*100,0)</f>
        <v>6729.6631059983565</v>
      </c>
      <c r="AA43" s="64">
        <f>+AA41-AA42</f>
        <v>2381972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29499763</v>
      </c>
      <c r="D45" s="56">
        <f>SUM(D43:D44)</f>
        <v>0</v>
      </c>
      <c r="E45" s="57">
        <f t="shared" si="5"/>
        <v>-4959674</v>
      </c>
      <c r="F45" s="58">
        <f t="shared" si="5"/>
        <v>2381972</v>
      </c>
      <c r="G45" s="58">
        <f t="shared" si="5"/>
        <v>54136201</v>
      </c>
      <c r="H45" s="58">
        <f t="shared" si="5"/>
        <v>-9030592</v>
      </c>
      <c r="I45" s="58">
        <f t="shared" si="5"/>
        <v>41624380</v>
      </c>
      <c r="J45" s="58">
        <f t="shared" si="5"/>
        <v>86729989</v>
      </c>
      <c r="K45" s="58">
        <f t="shared" si="5"/>
        <v>-9416732</v>
      </c>
      <c r="L45" s="58">
        <f t="shared" si="5"/>
        <v>3981414</v>
      </c>
      <c r="M45" s="58">
        <f t="shared" si="5"/>
        <v>42442978</v>
      </c>
      <c r="N45" s="58">
        <f t="shared" si="5"/>
        <v>37007660</v>
      </c>
      <c r="O45" s="58">
        <f t="shared" si="5"/>
        <v>-6757661</v>
      </c>
      <c r="P45" s="58">
        <f t="shared" si="5"/>
        <v>-6620686</v>
      </c>
      <c r="Q45" s="58">
        <f t="shared" si="5"/>
        <v>11656454</v>
      </c>
      <c r="R45" s="58">
        <f t="shared" si="5"/>
        <v>-1721893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122015756</v>
      </c>
      <c r="X45" s="58">
        <f t="shared" si="5"/>
        <v>1786556</v>
      </c>
      <c r="Y45" s="58">
        <f t="shared" si="5"/>
        <v>120229200</v>
      </c>
      <c r="Z45" s="59">
        <f>+IF(X45&lt;&gt;0,+(Y45/X45)*100,0)</f>
        <v>6729.6631059983565</v>
      </c>
      <c r="AA45" s="56">
        <f>SUM(AA43:AA44)</f>
        <v>2381972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29499763</v>
      </c>
      <c r="D47" s="71">
        <f>SUM(D45:D46)</f>
        <v>0</v>
      </c>
      <c r="E47" s="72">
        <f t="shared" si="6"/>
        <v>-4959674</v>
      </c>
      <c r="F47" s="73">
        <f t="shared" si="6"/>
        <v>2381972</v>
      </c>
      <c r="G47" s="73">
        <f t="shared" si="6"/>
        <v>54136201</v>
      </c>
      <c r="H47" s="74">
        <f t="shared" si="6"/>
        <v>-9030592</v>
      </c>
      <c r="I47" s="74">
        <f t="shared" si="6"/>
        <v>41624380</v>
      </c>
      <c r="J47" s="74">
        <f t="shared" si="6"/>
        <v>86729989</v>
      </c>
      <c r="K47" s="74">
        <f t="shared" si="6"/>
        <v>-9416732</v>
      </c>
      <c r="L47" s="74">
        <f t="shared" si="6"/>
        <v>3981414</v>
      </c>
      <c r="M47" s="73">
        <f t="shared" si="6"/>
        <v>42442978</v>
      </c>
      <c r="N47" s="73">
        <f t="shared" si="6"/>
        <v>37007660</v>
      </c>
      <c r="O47" s="74">
        <f t="shared" si="6"/>
        <v>-6757661</v>
      </c>
      <c r="P47" s="74">
        <f t="shared" si="6"/>
        <v>-6620686</v>
      </c>
      <c r="Q47" s="74">
        <f t="shared" si="6"/>
        <v>11656454</v>
      </c>
      <c r="R47" s="74">
        <f t="shared" si="6"/>
        <v>-1721893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122015756</v>
      </c>
      <c r="X47" s="74">
        <f t="shared" si="6"/>
        <v>1786556</v>
      </c>
      <c r="Y47" s="74">
        <f t="shared" si="6"/>
        <v>120229200</v>
      </c>
      <c r="Z47" s="75">
        <f>+IF(X47&lt;&gt;0,+(Y47/X47)*100,0)</f>
        <v>6729.6631059983565</v>
      </c>
      <c r="AA47" s="76">
        <f>SUM(AA45:AA46)</f>
        <v>2381972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26577949</v>
      </c>
      <c r="D5" s="6"/>
      <c r="E5" s="7">
        <v>26114000</v>
      </c>
      <c r="F5" s="8">
        <v>26114000</v>
      </c>
      <c r="G5" s="8">
        <v>867433</v>
      </c>
      <c r="H5" s="8">
        <v>867433</v>
      </c>
      <c r="I5" s="8">
        <v>960694</v>
      </c>
      <c r="J5" s="8">
        <v>2695560</v>
      </c>
      <c r="K5" s="8">
        <v>960694</v>
      </c>
      <c r="L5" s="8">
        <v>960694</v>
      </c>
      <c r="M5" s="8">
        <v>960694</v>
      </c>
      <c r="N5" s="8">
        <v>2882082</v>
      </c>
      <c r="O5" s="8">
        <v>752670</v>
      </c>
      <c r="P5" s="8">
        <v>928455</v>
      </c>
      <c r="Q5" s="8">
        <v>961295</v>
      </c>
      <c r="R5" s="8">
        <v>2642420</v>
      </c>
      <c r="S5" s="8"/>
      <c r="T5" s="8"/>
      <c r="U5" s="8"/>
      <c r="V5" s="8"/>
      <c r="W5" s="8">
        <v>8220062</v>
      </c>
      <c r="X5" s="8">
        <v>19585499</v>
      </c>
      <c r="Y5" s="8">
        <v>-11365437</v>
      </c>
      <c r="Z5" s="2">
        <v>-58.03</v>
      </c>
      <c r="AA5" s="6">
        <v>26114000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502078</v>
      </c>
      <c r="D9" s="6"/>
      <c r="E9" s="7">
        <v>697000</v>
      </c>
      <c r="F9" s="8">
        <v>670000</v>
      </c>
      <c r="G9" s="8">
        <v>48375</v>
      </c>
      <c r="H9" s="8">
        <v>49747</v>
      </c>
      <c r="I9" s="8">
        <v>48607</v>
      </c>
      <c r="J9" s="8">
        <v>146729</v>
      </c>
      <c r="K9" s="8">
        <v>47845</v>
      </c>
      <c r="L9" s="8">
        <v>47758</v>
      </c>
      <c r="M9" s="8">
        <v>48510</v>
      </c>
      <c r="N9" s="8">
        <v>144113</v>
      </c>
      <c r="O9" s="8">
        <v>47344</v>
      </c>
      <c r="P9" s="8">
        <v>48040</v>
      </c>
      <c r="Q9" s="8">
        <v>48956</v>
      </c>
      <c r="R9" s="8">
        <v>144340</v>
      </c>
      <c r="S9" s="8"/>
      <c r="T9" s="8"/>
      <c r="U9" s="8"/>
      <c r="V9" s="8"/>
      <c r="W9" s="8">
        <v>435182</v>
      </c>
      <c r="X9" s="8">
        <v>502498</v>
      </c>
      <c r="Y9" s="8">
        <v>-67316</v>
      </c>
      <c r="Z9" s="2">
        <v>-13.4</v>
      </c>
      <c r="AA9" s="6">
        <v>670000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122991</v>
      </c>
      <c r="D11" s="6"/>
      <c r="E11" s="7">
        <v>700000</v>
      </c>
      <c r="F11" s="8">
        <v>600000</v>
      </c>
      <c r="G11" s="8">
        <v>4548</v>
      </c>
      <c r="H11" s="8">
        <v>6018</v>
      </c>
      <c r="I11" s="8">
        <v>32140</v>
      </c>
      <c r="J11" s="8">
        <v>42706</v>
      </c>
      <c r="K11" s="8">
        <v>-19505</v>
      </c>
      <c r="L11" s="8">
        <v>8573</v>
      </c>
      <c r="M11" s="8">
        <v>11533</v>
      </c>
      <c r="N11" s="8">
        <v>601</v>
      </c>
      <c r="O11" s="8">
        <v>2876</v>
      </c>
      <c r="P11" s="8">
        <v>13854</v>
      </c>
      <c r="Q11" s="8">
        <v>5467</v>
      </c>
      <c r="R11" s="8">
        <v>22197</v>
      </c>
      <c r="S11" s="8"/>
      <c r="T11" s="8"/>
      <c r="U11" s="8"/>
      <c r="V11" s="8"/>
      <c r="W11" s="8">
        <v>65504</v>
      </c>
      <c r="X11" s="8">
        <v>450000</v>
      </c>
      <c r="Y11" s="8">
        <v>-384496</v>
      </c>
      <c r="Z11" s="2">
        <v>-85.44</v>
      </c>
      <c r="AA11" s="6">
        <v>600000</v>
      </c>
    </row>
    <row r="12" spans="1:27" ht="13.5">
      <c r="A12" s="25" t="s">
        <v>37</v>
      </c>
      <c r="B12" s="29"/>
      <c r="C12" s="6">
        <v>1155108</v>
      </c>
      <c r="D12" s="6"/>
      <c r="E12" s="7">
        <v>750000</v>
      </c>
      <c r="F12" s="8">
        <v>1200000</v>
      </c>
      <c r="G12" s="8">
        <v>56860</v>
      </c>
      <c r="H12" s="8">
        <v>174320</v>
      </c>
      <c r="I12" s="8">
        <v>145089</v>
      </c>
      <c r="J12" s="8">
        <v>376269</v>
      </c>
      <c r="K12" s="8">
        <v>106901</v>
      </c>
      <c r="L12" s="8">
        <v>51755</v>
      </c>
      <c r="M12" s="8">
        <v>24702</v>
      </c>
      <c r="N12" s="8">
        <v>183358</v>
      </c>
      <c r="O12" s="8">
        <v>193620</v>
      </c>
      <c r="P12" s="8">
        <v>145355</v>
      </c>
      <c r="Q12" s="8">
        <v>98912</v>
      </c>
      <c r="R12" s="8">
        <v>437887</v>
      </c>
      <c r="S12" s="8"/>
      <c r="T12" s="8"/>
      <c r="U12" s="8"/>
      <c r="V12" s="8"/>
      <c r="W12" s="8">
        <v>997514</v>
      </c>
      <c r="X12" s="8">
        <v>900000</v>
      </c>
      <c r="Y12" s="8">
        <v>97514</v>
      </c>
      <c r="Z12" s="2">
        <v>10.83</v>
      </c>
      <c r="AA12" s="6">
        <v>1200000</v>
      </c>
    </row>
    <row r="13" spans="1:27" ht="13.5">
      <c r="A13" s="23" t="s">
        <v>38</v>
      </c>
      <c r="B13" s="29"/>
      <c r="C13" s="6">
        <v>567327</v>
      </c>
      <c r="D13" s="6"/>
      <c r="E13" s="7">
        <v>440000</v>
      </c>
      <c r="F13" s="8">
        <v>740000</v>
      </c>
      <c r="G13" s="8">
        <v>59035</v>
      </c>
      <c r="H13" s="8">
        <v>63811</v>
      </c>
      <c r="I13" s="8">
        <v>58378</v>
      </c>
      <c r="J13" s="8">
        <v>181224</v>
      </c>
      <c r="K13" s="8">
        <v>64828</v>
      </c>
      <c r="L13" s="8">
        <v>56749</v>
      </c>
      <c r="M13" s="8">
        <v>68026</v>
      </c>
      <c r="N13" s="8">
        <v>189603</v>
      </c>
      <c r="O13" s="8">
        <v>70399</v>
      </c>
      <c r="P13" s="8">
        <v>68250</v>
      </c>
      <c r="Q13" s="8">
        <v>73554</v>
      </c>
      <c r="R13" s="8">
        <v>212203</v>
      </c>
      <c r="S13" s="8"/>
      <c r="T13" s="8"/>
      <c r="U13" s="8"/>
      <c r="V13" s="8"/>
      <c r="W13" s="8">
        <v>583030</v>
      </c>
      <c r="X13" s="8">
        <v>554999</v>
      </c>
      <c r="Y13" s="8">
        <v>28031</v>
      </c>
      <c r="Z13" s="2">
        <v>5.05</v>
      </c>
      <c r="AA13" s="6">
        <v>740000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1752275</v>
      </c>
      <c r="D15" s="6"/>
      <c r="E15" s="7">
        <v>500000</v>
      </c>
      <c r="F15" s="8">
        <v>130000</v>
      </c>
      <c r="G15" s="8">
        <v>11067</v>
      </c>
      <c r="H15" s="8">
        <v>4183</v>
      </c>
      <c r="I15" s="8">
        <v>2957</v>
      </c>
      <c r="J15" s="8">
        <v>18207</v>
      </c>
      <c r="K15" s="8">
        <v>12800</v>
      </c>
      <c r="L15" s="8">
        <v>2600</v>
      </c>
      <c r="M15" s="8">
        <v>16088</v>
      </c>
      <c r="N15" s="8">
        <v>31488</v>
      </c>
      <c r="O15" s="8">
        <v>3800</v>
      </c>
      <c r="P15" s="8">
        <v>8785</v>
      </c>
      <c r="Q15" s="8">
        <v>5354</v>
      </c>
      <c r="R15" s="8">
        <v>17939</v>
      </c>
      <c r="S15" s="8"/>
      <c r="T15" s="8"/>
      <c r="U15" s="8"/>
      <c r="V15" s="8"/>
      <c r="W15" s="8">
        <v>67634</v>
      </c>
      <c r="X15" s="8">
        <v>97501</v>
      </c>
      <c r="Y15" s="8">
        <v>-29867</v>
      </c>
      <c r="Z15" s="2">
        <v>-30.63</v>
      </c>
      <c r="AA15" s="6">
        <v>130000</v>
      </c>
    </row>
    <row r="16" spans="1:27" ht="13.5">
      <c r="A16" s="23" t="s">
        <v>41</v>
      </c>
      <c r="B16" s="29"/>
      <c r="C16" s="6">
        <v>349813</v>
      </c>
      <c r="D16" s="6"/>
      <c r="E16" s="7">
        <v>525000</v>
      </c>
      <c r="F16" s="8">
        <v>260000</v>
      </c>
      <c r="G16" s="8">
        <v>42660</v>
      </c>
      <c r="H16" s="8">
        <v>23697</v>
      </c>
      <c r="I16" s="8"/>
      <c r="J16" s="8">
        <v>66357</v>
      </c>
      <c r="K16" s="8">
        <v>37630</v>
      </c>
      <c r="L16" s="8">
        <v>16530</v>
      </c>
      <c r="M16" s="8">
        <v>3600</v>
      </c>
      <c r="N16" s="8">
        <v>57760</v>
      </c>
      <c r="O16" s="8">
        <v>11270</v>
      </c>
      <c r="P16" s="8">
        <v>1608</v>
      </c>
      <c r="Q16" s="8">
        <v>222</v>
      </c>
      <c r="R16" s="8">
        <v>13100</v>
      </c>
      <c r="S16" s="8"/>
      <c r="T16" s="8"/>
      <c r="U16" s="8"/>
      <c r="V16" s="8"/>
      <c r="W16" s="8">
        <v>137217</v>
      </c>
      <c r="X16" s="8">
        <v>194999</v>
      </c>
      <c r="Y16" s="8">
        <v>-57782</v>
      </c>
      <c r="Z16" s="2">
        <v>-29.63</v>
      </c>
      <c r="AA16" s="6">
        <v>260000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130957790</v>
      </c>
      <c r="D18" s="6"/>
      <c r="E18" s="7">
        <v>152156200</v>
      </c>
      <c r="F18" s="8">
        <v>151406200</v>
      </c>
      <c r="G18" s="8">
        <v>56014135</v>
      </c>
      <c r="H18" s="8">
        <v>495867</v>
      </c>
      <c r="I18" s="8">
        <v>1362199</v>
      </c>
      <c r="J18" s="8">
        <v>57872201</v>
      </c>
      <c r="K18" s="8">
        <v>736498</v>
      </c>
      <c r="L18" s="8">
        <v>1352026</v>
      </c>
      <c r="M18" s="8">
        <v>45309550</v>
      </c>
      <c r="N18" s="8">
        <v>47398074</v>
      </c>
      <c r="O18" s="8">
        <v>3988107</v>
      </c>
      <c r="P18" s="8">
        <v>8841025</v>
      </c>
      <c r="Q18" s="8">
        <v>36805259</v>
      </c>
      <c r="R18" s="8">
        <v>49634391</v>
      </c>
      <c r="S18" s="8"/>
      <c r="T18" s="8"/>
      <c r="U18" s="8"/>
      <c r="V18" s="8"/>
      <c r="W18" s="8">
        <v>154904666</v>
      </c>
      <c r="X18" s="8">
        <v>113554648</v>
      </c>
      <c r="Y18" s="8">
        <v>41350018</v>
      </c>
      <c r="Z18" s="2">
        <v>36.41</v>
      </c>
      <c r="AA18" s="6">
        <v>151406200</v>
      </c>
    </row>
    <row r="19" spans="1:27" ht="13.5">
      <c r="A19" s="23" t="s">
        <v>44</v>
      </c>
      <c r="B19" s="29"/>
      <c r="C19" s="6">
        <v>138945</v>
      </c>
      <c r="D19" s="6"/>
      <c r="E19" s="7">
        <v>195000</v>
      </c>
      <c r="F19" s="26">
        <v>253000</v>
      </c>
      <c r="G19" s="26">
        <v>2174</v>
      </c>
      <c r="H19" s="26"/>
      <c r="I19" s="26">
        <v>82036</v>
      </c>
      <c r="J19" s="26">
        <v>84210</v>
      </c>
      <c r="K19" s="26">
        <v>35063</v>
      </c>
      <c r="L19" s="26">
        <v>448</v>
      </c>
      <c r="M19" s="26"/>
      <c r="N19" s="26">
        <v>35511</v>
      </c>
      <c r="O19" s="26">
        <v>65334</v>
      </c>
      <c r="P19" s="26">
        <v>10252</v>
      </c>
      <c r="Q19" s="26"/>
      <c r="R19" s="26">
        <v>75586</v>
      </c>
      <c r="S19" s="26"/>
      <c r="T19" s="26"/>
      <c r="U19" s="26"/>
      <c r="V19" s="26"/>
      <c r="W19" s="26">
        <v>195307</v>
      </c>
      <c r="X19" s="26">
        <v>189748</v>
      </c>
      <c r="Y19" s="26">
        <v>5559</v>
      </c>
      <c r="Z19" s="27">
        <v>2.93</v>
      </c>
      <c r="AA19" s="28">
        <v>253000</v>
      </c>
    </row>
    <row r="20" spans="1:27" ht="13.5">
      <c r="A20" s="23" t="s">
        <v>45</v>
      </c>
      <c r="B20" s="29"/>
      <c r="C20" s="6">
        <v>-599778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161524498</v>
      </c>
      <c r="D21" s="33">
        <f t="shared" si="0"/>
        <v>0</v>
      </c>
      <c r="E21" s="34">
        <f t="shared" si="0"/>
        <v>182077200</v>
      </c>
      <c r="F21" s="35">
        <f t="shared" si="0"/>
        <v>181373200</v>
      </c>
      <c r="G21" s="35">
        <f t="shared" si="0"/>
        <v>57106287</v>
      </c>
      <c r="H21" s="35">
        <f t="shared" si="0"/>
        <v>1685076</v>
      </c>
      <c r="I21" s="35">
        <f t="shared" si="0"/>
        <v>2692100</v>
      </c>
      <c r="J21" s="35">
        <f t="shared" si="0"/>
        <v>61483463</v>
      </c>
      <c r="K21" s="35">
        <f t="shared" si="0"/>
        <v>1982754</v>
      </c>
      <c r="L21" s="35">
        <f t="shared" si="0"/>
        <v>2497133</v>
      </c>
      <c r="M21" s="35">
        <f t="shared" si="0"/>
        <v>46442703</v>
      </c>
      <c r="N21" s="35">
        <f t="shared" si="0"/>
        <v>50922590</v>
      </c>
      <c r="O21" s="35">
        <f t="shared" si="0"/>
        <v>5135420</v>
      </c>
      <c r="P21" s="35">
        <f t="shared" si="0"/>
        <v>10065624</v>
      </c>
      <c r="Q21" s="35">
        <f t="shared" si="0"/>
        <v>37999019</v>
      </c>
      <c r="R21" s="35">
        <f t="shared" si="0"/>
        <v>53200063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165606116</v>
      </c>
      <c r="X21" s="35">
        <f t="shared" si="0"/>
        <v>136029892</v>
      </c>
      <c r="Y21" s="35">
        <f t="shared" si="0"/>
        <v>29576224</v>
      </c>
      <c r="Z21" s="36">
        <f>+IF(X21&lt;&gt;0,+(Y21/X21)*100,0)</f>
        <v>21.742444667970478</v>
      </c>
      <c r="AA21" s="33">
        <f>SUM(AA5:AA20)</f>
        <v>181373200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54769866</v>
      </c>
      <c r="D24" s="6"/>
      <c r="E24" s="7">
        <v>63777527</v>
      </c>
      <c r="F24" s="8">
        <v>62311527</v>
      </c>
      <c r="G24" s="8">
        <v>7012873</v>
      </c>
      <c r="H24" s="8">
        <v>4855281</v>
      </c>
      <c r="I24" s="8">
        <v>4883601</v>
      </c>
      <c r="J24" s="8">
        <v>16751755</v>
      </c>
      <c r="K24" s="8">
        <v>4845879</v>
      </c>
      <c r="L24" s="8">
        <v>7244078</v>
      </c>
      <c r="M24" s="8">
        <v>4912059</v>
      </c>
      <c r="N24" s="8">
        <v>17002016</v>
      </c>
      <c r="O24" s="8">
        <v>4608387</v>
      </c>
      <c r="P24" s="8">
        <v>4371127</v>
      </c>
      <c r="Q24" s="8">
        <v>4465387</v>
      </c>
      <c r="R24" s="8">
        <v>13444901</v>
      </c>
      <c r="S24" s="8"/>
      <c r="T24" s="8"/>
      <c r="U24" s="8"/>
      <c r="V24" s="8"/>
      <c r="W24" s="8">
        <v>47198672</v>
      </c>
      <c r="X24" s="8">
        <v>46733613</v>
      </c>
      <c r="Y24" s="8">
        <v>465059</v>
      </c>
      <c r="Z24" s="2">
        <v>1</v>
      </c>
      <c r="AA24" s="6">
        <v>62311527</v>
      </c>
    </row>
    <row r="25" spans="1:27" ht="13.5">
      <c r="A25" s="25" t="s">
        <v>49</v>
      </c>
      <c r="B25" s="24"/>
      <c r="C25" s="6">
        <v>10841650</v>
      </c>
      <c r="D25" s="6"/>
      <c r="E25" s="7">
        <v>11190489</v>
      </c>
      <c r="F25" s="8">
        <v>11190489</v>
      </c>
      <c r="G25" s="8">
        <v>902809</v>
      </c>
      <c r="H25" s="8">
        <v>902808</v>
      </c>
      <c r="I25" s="8">
        <v>902808</v>
      </c>
      <c r="J25" s="8">
        <v>2708425</v>
      </c>
      <c r="K25" s="8">
        <v>902808</v>
      </c>
      <c r="L25" s="8">
        <v>902808</v>
      </c>
      <c r="M25" s="8">
        <v>885919</v>
      </c>
      <c r="N25" s="8">
        <v>2691535</v>
      </c>
      <c r="O25" s="8">
        <v>877321</v>
      </c>
      <c r="P25" s="8">
        <v>877322</v>
      </c>
      <c r="Q25" s="8">
        <v>877321</v>
      </c>
      <c r="R25" s="8">
        <v>2631964</v>
      </c>
      <c r="S25" s="8"/>
      <c r="T25" s="8"/>
      <c r="U25" s="8"/>
      <c r="V25" s="8"/>
      <c r="W25" s="8">
        <v>8031924</v>
      </c>
      <c r="X25" s="8">
        <v>8392857</v>
      </c>
      <c r="Y25" s="8">
        <v>-360933</v>
      </c>
      <c r="Z25" s="2">
        <v>-4.3</v>
      </c>
      <c r="AA25" s="6">
        <v>11190489</v>
      </c>
    </row>
    <row r="26" spans="1:27" ht="13.5">
      <c r="A26" s="25" t="s">
        <v>50</v>
      </c>
      <c r="B26" s="24"/>
      <c r="C26" s="6">
        <v>3408585</v>
      </c>
      <c r="D26" s="6"/>
      <c r="E26" s="7">
        <v>2024607</v>
      </c>
      <c r="F26" s="8">
        <v>1022400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766800</v>
      </c>
      <c r="Y26" s="8">
        <v>-766800</v>
      </c>
      <c r="Z26" s="2">
        <v>-100</v>
      </c>
      <c r="AA26" s="6">
        <v>1022400</v>
      </c>
    </row>
    <row r="27" spans="1:27" ht="13.5">
      <c r="A27" s="25" t="s">
        <v>51</v>
      </c>
      <c r="B27" s="24"/>
      <c r="C27" s="6">
        <v>9338705</v>
      </c>
      <c r="D27" s="6"/>
      <c r="E27" s="7">
        <v>8421000</v>
      </c>
      <c r="F27" s="8">
        <v>8421000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6315756</v>
      </c>
      <c r="Y27" s="8">
        <v>-6315756</v>
      </c>
      <c r="Z27" s="2">
        <v>-100</v>
      </c>
      <c r="AA27" s="6">
        <v>8421000</v>
      </c>
    </row>
    <row r="28" spans="1:27" ht="13.5">
      <c r="A28" s="25" t="s">
        <v>52</v>
      </c>
      <c r="B28" s="24"/>
      <c r="C28" s="6">
        <v>1175999</v>
      </c>
      <c r="D28" s="6"/>
      <c r="E28" s="7">
        <v>600000</v>
      </c>
      <c r="F28" s="8">
        <v>760000</v>
      </c>
      <c r="G28" s="8">
        <v>98</v>
      </c>
      <c r="H28" s="8">
        <v>1074</v>
      </c>
      <c r="I28" s="8">
        <v>273</v>
      </c>
      <c r="J28" s="8">
        <v>1445</v>
      </c>
      <c r="K28" s="8">
        <v>2619</v>
      </c>
      <c r="L28" s="8">
        <v>80</v>
      </c>
      <c r="M28" s="8">
        <v>136223</v>
      </c>
      <c r="N28" s="8">
        <v>138922</v>
      </c>
      <c r="O28" s="8">
        <v>2134</v>
      </c>
      <c r="P28" s="8">
        <v>1151</v>
      </c>
      <c r="Q28" s="8">
        <v>185</v>
      </c>
      <c r="R28" s="8">
        <v>3470</v>
      </c>
      <c r="S28" s="8"/>
      <c r="T28" s="8"/>
      <c r="U28" s="8"/>
      <c r="V28" s="8"/>
      <c r="W28" s="8">
        <v>143837</v>
      </c>
      <c r="X28" s="8">
        <v>570001</v>
      </c>
      <c r="Y28" s="8">
        <v>-426164</v>
      </c>
      <c r="Z28" s="2">
        <v>-74.77</v>
      </c>
      <c r="AA28" s="6">
        <v>760000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2385000</v>
      </c>
      <c r="D30" s="6"/>
      <c r="E30" s="7">
        <v>1352200</v>
      </c>
      <c r="F30" s="8">
        <v>1397271</v>
      </c>
      <c r="G30" s="8">
        <v>95904</v>
      </c>
      <c r="H30" s="8">
        <v>90822</v>
      </c>
      <c r="I30" s="8">
        <v>116015</v>
      </c>
      <c r="J30" s="8">
        <v>302741</v>
      </c>
      <c r="K30" s="8">
        <v>242553</v>
      </c>
      <c r="L30" s="8">
        <v>59802</v>
      </c>
      <c r="M30" s="8">
        <v>117838</v>
      </c>
      <c r="N30" s="8">
        <v>420193</v>
      </c>
      <c r="O30" s="8">
        <v>40234</v>
      </c>
      <c r="P30" s="8">
        <v>138326</v>
      </c>
      <c r="Q30" s="8">
        <v>49310</v>
      </c>
      <c r="R30" s="8">
        <v>227870</v>
      </c>
      <c r="S30" s="8"/>
      <c r="T30" s="8"/>
      <c r="U30" s="8"/>
      <c r="V30" s="8"/>
      <c r="W30" s="8">
        <v>950804</v>
      </c>
      <c r="X30" s="8">
        <v>1047951</v>
      </c>
      <c r="Y30" s="8">
        <v>-97147</v>
      </c>
      <c r="Z30" s="2">
        <v>-9.27</v>
      </c>
      <c r="AA30" s="6">
        <v>1397271</v>
      </c>
    </row>
    <row r="31" spans="1:27" ht="13.5">
      <c r="A31" s="25" t="s">
        <v>55</v>
      </c>
      <c r="B31" s="24"/>
      <c r="C31" s="6">
        <v>39020020</v>
      </c>
      <c r="D31" s="6"/>
      <c r="E31" s="7">
        <v>54212589</v>
      </c>
      <c r="F31" s="8">
        <v>52897281</v>
      </c>
      <c r="G31" s="8">
        <v>4601685</v>
      </c>
      <c r="H31" s="8">
        <v>5353754</v>
      </c>
      <c r="I31" s="8">
        <v>4490302</v>
      </c>
      <c r="J31" s="8">
        <v>14445741</v>
      </c>
      <c r="K31" s="8">
        <v>4003045</v>
      </c>
      <c r="L31" s="8">
        <v>4992643</v>
      </c>
      <c r="M31" s="8">
        <v>9556361</v>
      </c>
      <c r="N31" s="8">
        <v>18552049</v>
      </c>
      <c r="O31" s="8">
        <v>5132533</v>
      </c>
      <c r="P31" s="8">
        <v>8490379</v>
      </c>
      <c r="Q31" s="8">
        <v>10221994</v>
      </c>
      <c r="R31" s="8">
        <v>23844906</v>
      </c>
      <c r="S31" s="8"/>
      <c r="T31" s="8"/>
      <c r="U31" s="8"/>
      <c r="V31" s="8"/>
      <c r="W31" s="8">
        <v>56842696</v>
      </c>
      <c r="X31" s="8">
        <v>39672933</v>
      </c>
      <c r="Y31" s="8">
        <v>17169763</v>
      </c>
      <c r="Z31" s="2">
        <v>43.28</v>
      </c>
      <c r="AA31" s="6">
        <v>52897281</v>
      </c>
    </row>
    <row r="32" spans="1:27" ht="13.5">
      <c r="A32" s="25" t="s">
        <v>43</v>
      </c>
      <c r="B32" s="24"/>
      <c r="C32" s="6">
        <v>562088</v>
      </c>
      <c r="D32" s="6"/>
      <c r="E32" s="7">
        <v>770000</v>
      </c>
      <c r="F32" s="8">
        <v>730300</v>
      </c>
      <c r="G32" s="8">
        <v>69750</v>
      </c>
      <c r="H32" s="8">
        <v>131670</v>
      </c>
      <c r="I32" s="8">
        <v>61550</v>
      </c>
      <c r="J32" s="8">
        <v>262970</v>
      </c>
      <c r="K32" s="8">
        <v>43500</v>
      </c>
      <c r="L32" s="8">
        <v>69970</v>
      </c>
      <c r="M32" s="8">
        <v>31700</v>
      </c>
      <c r="N32" s="8">
        <v>145170</v>
      </c>
      <c r="O32" s="8">
        <v>61942</v>
      </c>
      <c r="P32" s="8">
        <v>139953</v>
      </c>
      <c r="Q32" s="8">
        <v>42275</v>
      </c>
      <c r="R32" s="8">
        <v>244170</v>
      </c>
      <c r="S32" s="8"/>
      <c r="T32" s="8"/>
      <c r="U32" s="8"/>
      <c r="V32" s="8"/>
      <c r="W32" s="8">
        <v>652310</v>
      </c>
      <c r="X32" s="8">
        <v>547723</v>
      </c>
      <c r="Y32" s="8">
        <v>104587</v>
      </c>
      <c r="Z32" s="2">
        <v>19.09</v>
      </c>
      <c r="AA32" s="6">
        <v>730300</v>
      </c>
    </row>
    <row r="33" spans="1:27" ht="13.5">
      <c r="A33" s="25" t="s">
        <v>56</v>
      </c>
      <c r="B33" s="24"/>
      <c r="C33" s="6">
        <v>37030546</v>
      </c>
      <c r="D33" s="6"/>
      <c r="E33" s="7">
        <v>34311295</v>
      </c>
      <c r="F33" s="8">
        <v>37445409</v>
      </c>
      <c r="G33" s="8">
        <v>6546518</v>
      </c>
      <c r="H33" s="8">
        <v>1406566</v>
      </c>
      <c r="I33" s="8">
        <v>3511282</v>
      </c>
      <c r="J33" s="8">
        <v>11464366</v>
      </c>
      <c r="K33" s="8">
        <v>3566996</v>
      </c>
      <c r="L33" s="8">
        <v>3324572</v>
      </c>
      <c r="M33" s="8">
        <v>3939158</v>
      </c>
      <c r="N33" s="8">
        <v>10830726</v>
      </c>
      <c r="O33" s="8">
        <v>3226397</v>
      </c>
      <c r="P33" s="8">
        <v>4513305</v>
      </c>
      <c r="Q33" s="8">
        <v>2485750</v>
      </c>
      <c r="R33" s="8">
        <v>10225452</v>
      </c>
      <c r="S33" s="8"/>
      <c r="T33" s="8"/>
      <c r="U33" s="8"/>
      <c r="V33" s="8"/>
      <c r="W33" s="8">
        <v>32520544</v>
      </c>
      <c r="X33" s="8">
        <v>28084005</v>
      </c>
      <c r="Y33" s="8">
        <v>4436539</v>
      </c>
      <c r="Z33" s="2">
        <v>15.8</v>
      </c>
      <c r="AA33" s="6">
        <v>37445409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158532459</v>
      </c>
      <c r="D35" s="33">
        <f>SUM(D24:D34)</f>
        <v>0</v>
      </c>
      <c r="E35" s="34">
        <f t="shared" si="1"/>
        <v>176659707</v>
      </c>
      <c r="F35" s="35">
        <f t="shared" si="1"/>
        <v>176175677</v>
      </c>
      <c r="G35" s="35">
        <f t="shared" si="1"/>
        <v>19229637</v>
      </c>
      <c r="H35" s="35">
        <f t="shared" si="1"/>
        <v>12741975</v>
      </c>
      <c r="I35" s="35">
        <f t="shared" si="1"/>
        <v>13965831</v>
      </c>
      <c r="J35" s="35">
        <f t="shared" si="1"/>
        <v>45937443</v>
      </c>
      <c r="K35" s="35">
        <f t="shared" si="1"/>
        <v>13607400</v>
      </c>
      <c r="L35" s="35">
        <f t="shared" si="1"/>
        <v>16593953</v>
      </c>
      <c r="M35" s="35">
        <f t="shared" si="1"/>
        <v>19579258</v>
      </c>
      <c r="N35" s="35">
        <f t="shared" si="1"/>
        <v>49780611</v>
      </c>
      <c r="O35" s="35">
        <f t="shared" si="1"/>
        <v>13948948</v>
      </c>
      <c r="P35" s="35">
        <f t="shared" si="1"/>
        <v>18531563</v>
      </c>
      <c r="Q35" s="35">
        <f t="shared" si="1"/>
        <v>18142222</v>
      </c>
      <c r="R35" s="35">
        <f t="shared" si="1"/>
        <v>50622733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146340787</v>
      </c>
      <c r="X35" s="35">
        <f t="shared" si="1"/>
        <v>132131639</v>
      </c>
      <c r="Y35" s="35">
        <f t="shared" si="1"/>
        <v>14209148</v>
      </c>
      <c r="Z35" s="36">
        <f>+IF(X35&lt;&gt;0,+(Y35/X35)*100,0)</f>
        <v>10.75378168888074</v>
      </c>
      <c r="AA35" s="33">
        <f>SUM(AA24:AA34)</f>
        <v>176175677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2992039</v>
      </c>
      <c r="D37" s="46">
        <f>+D21-D35</f>
        <v>0</v>
      </c>
      <c r="E37" s="47">
        <f t="shared" si="2"/>
        <v>5417493</v>
      </c>
      <c r="F37" s="48">
        <f t="shared" si="2"/>
        <v>5197523</v>
      </c>
      <c r="G37" s="48">
        <f t="shared" si="2"/>
        <v>37876650</v>
      </c>
      <c r="H37" s="48">
        <f t="shared" si="2"/>
        <v>-11056899</v>
      </c>
      <c r="I37" s="48">
        <f t="shared" si="2"/>
        <v>-11273731</v>
      </c>
      <c r="J37" s="48">
        <f t="shared" si="2"/>
        <v>15546020</v>
      </c>
      <c r="K37" s="48">
        <f t="shared" si="2"/>
        <v>-11624646</v>
      </c>
      <c r="L37" s="48">
        <f t="shared" si="2"/>
        <v>-14096820</v>
      </c>
      <c r="M37" s="48">
        <f t="shared" si="2"/>
        <v>26863445</v>
      </c>
      <c r="N37" s="48">
        <f t="shared" si="2"/>
        <v>1141979</v>
      </c>
      <c r="O37" s="48">
        <f t="shared" si="2"/>
        <v>-8813528</v>
      </c>
      <c r="P37" s="48">
        <f t="shared" si="2"/>
        <v>-8465939</v>
      </c>
      <c r="Q37" s="48">
        <f t="shared" si="2"/>
        <v>19856797</v>
      </c>
      <c r="R37" s="48">
        <f t="shared" si="2"/>
        <v>2577330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19265329</v>
      </c>
      <c r="X37" s="48">
        <f>IF(F21=F35,0,X21-X35)</f>
        <v>3898253</v>
      </c>
      <c r="Y37" s="48">
        <f t="shared" si="2"/>
        <v>15367076</v>
      </c>
      <c r="Z37" s="49">
        <f>+IF(X37&lt;&gt;0,+(Y37/X37)*100,0)</f>
        <v>394.204172997494</v>
      </c>
      <c r="AA37" s="46">
        <f>+AA21-AA35</f>
        <v>5197523</v>
      </c>
    </row>
    <row r="38" spans="1:27" ht="22.5" customHeight="1">
      <c r="A38" s="50" t="s">
        <v>60</v>
      </c>
      <c r="B38" s="29"/>
      <c r="C38" s="6">
        <v>37389512</v>
      </c>
      <c r="D38" s="6"/>
      <c r="E38" s="7">
        <v>24912800</v>
      </c>
      <c r="F38" s="8">
        <v>31125800</v>
      </c>
      <c r="G38" s="8"/>
      <c r="H38" s="8">
        <v>4585728</v>
      </c>
      <c r="I38" s="8">
        <v>3309909</v>
      </c>
      <c r="J38" s="8">
        <v>7895637</v>
      </c>
      <c r="K38" s="8">
        <v>3167071</v>
      </c>
      <c r="L38" s="8">
        <v>2771077</v>
      </c>
      <c r="M38" s="8">
        <v>812401</v>
      </c>
      <c r="N38" s="8">
        <v>6750549</v>
      </c>
      <c r="O38" s="8">
        <v>43247</v>
      </c>
      <c r="P38" s="8">
        <v>3748162</v>
      </c>
      <c r="Q38" s="8">
        <v>2386548</v>
      </c>
      <c r="R38" s="8">
        <v>6177957</v>
      </c>
      <c r="S38" s="8"/>
      <c r="T38" s="8"/>
      <c r="U38" s="8"/>
      <c r="V38" s="8"/>
      <c r="W38" s="8">
        <v>20824143</v>
      </c>
      <c r="X38" s="8">
        <v>23344349</v>
      </c>
      <c r="Y38" s="8">
        <v>-2520206</v>
      </c>
      <c r="Z38" s="2">
        <v>-10.8</v>
      </c>
      <c r="AA38" s="6">
        <v>31125800</v>
      </c>
    </row>
    <row r="39" spans="1:27" ht="57" customHeight="1">
      <c r="A39" s="50" t="s">
        <v>61</v>
      </c>
      <c r="B39" s="29"/>
      <c r="C39" s="28">
        <v>30813515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2083097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73278163</v>
      </c>
      <c r="D41" s="56">
        <f>SUM(D37:D40)</f>
        <v>0</v>
      </c>
      <c r="E41" s="57">
        <f t="shared" si="3"/>
        <v>30330293</v>
      </c>
      <c r="F41" s="58">
        <f t="shared" si="3"/>
        <v>36323323</v>
      </c>
      <c r="G41" s="58">
        <f t="shared" si="3"/>
        <v>37876650</v>
      </c>
      <c r="H41" s="58">
        <f t="shared" si="3"/>
        <v>-6471171</v>
      </c>
      <c r="I41" s="58">
        <f t="shared" si="3"/>
        <v>-7963822</v>
      </c>
      <c r="J41" s="58">
        <f t="shared" si="3"/>
        <v>23441657</v>
      </c>
      <c r="K41" s="58">
        <f t="shared" si="3"/>
        <v>-8457575</v>
      </c>
      <c r="L41" s="58">
        <f t="shared" si="3"/>
        <v>-11325743</v>
      </c>
      <c r="M41" s="58">
        <f t="shared" si="3"/>
        <v>27675846</v>
      </c>
      <c r="N41" s="58">
        <f t="shared" si="3"/>
        <v>7892528</v>
      </c>
      <c r="O41" s="58">
        <f t="shared" si="3"/>
        <v>-8770281</v>
      </c>
      <c r="P41" s="58">
        <f t="shared" si="3"/>
        <v>-4717777</v>
      </c>
      <c r="Q41" s="58">
        <f t="shared" si="3"/>
        <v>22243345</v>
      </c>
      <c r="R41" s="58">
        <f t="shared" si="3"/>
        <v>8755287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40089472</v>
      </c>
      <c r="X41" s="58">
        <f t="shared" si="3"/>
        <v>27242602</v>
      </c>
      <c r="Y41" s="58">
        <f t="shared" si="3"/>
        <v>12846870</v>
      </c>
      <c r="Z41" s="59">
        <f>+IF(X41&lt;&gt;0,+(Y41/X41)*100,0)</f>
        <v>47.15727961668272</v>
      </c>
      <c r="AA41" s="56">
        <f>SUM(AA37:AA40)</f>
        <v>36323323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73278163</v>
      </c>
      <c r="D43" s="64">
        <f>+D41-D42</f>
        <v>0</v>
      </c>
      <c r="E43" s="65">
        <f t="shared" si="4"/>
        <v>30330293</v>
      </c>
      <c r="F43" s="66">
        <f t="shared" si="4"/>
        <v>36323323</v>
      </c>
      <c r="G43" s="66">
        <f t="shared" si="4"/>
        <v>37876650</v>
      </c>
      <c r="H43" s="66">
        <f t="shared" si="4"/>
        <v>-6471171</v>
      </c>
      <c r="I43" s="66">
        <f t="shared" si="4"/>
        <v>-7963822</v>
      </c>
      <c r="J43" s="66">
        <f t="shared" si="4"/>
        <v>23441657</v>
      </c>
      <c r="K43" s="66">
        <f t="shared" si="4"/>
        <v>-8457575</v>
      </c>
      <c r="L43" s="66">
        <f t="shared" si="4"/>
        <v>-11325743</v>
      </c>
      <c r="M43" s="66">
        <f t="shared" si="4"/>
        <v>27675846</v>
      </c>
      <c r="N43" s="66">
        <f t="shared" si="4"/>
        <v>7892528</v>
      </c>
      <c r="O43" s="66">
        <f t="shared" si="4"/>
        <v>-8770281</v>
      </c>
      <c r="P43" s="66">
        <f t="shared" si="4"/>
        <v>-4717777</v>
      </c>
      <c r="Q43" s="66">
        <f t="shared" si="4"/>
        <v>22243345</v>
      </c>
      <c r="R43" s="66">
        <f t="shared" si="4"/>
        <v>8755287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40089472</v>
      </c>
      <c r="X43" s="66">
        <f t="shared" si="4"/>
        <v>27242602</v>
      </c>
      <c r="Y43" s="66">
        <f t="shared" si="4"/>
        <v>12846870</v>
      </c>
      <c r="Z43" s="67">
        <f>+IF(X43&lt;&gt;0,+(Y43/X43)*100,0)</f>
        <v>47.15727961668272</v>
      </c>
      <c r="AA43" s="64">
        <f>+AA41-AA42</f>
        <v>36323323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73278163</v>
      </c>
      <c r="D45" s="56">
        <f>SUM(D43:D44)</f>
        <v>0</v>
      </c>
      <c r="E45" s="57">
        <f t="shared" si="5"/>
        <v>30330293</v>
      </c>
      <c r="F45" s="58">
        <f t="shared" si="5"/>
        <v>36323323</v>
      </c>
      <c r="G45" s="58">
        <f t="shared" si="5"/>
        <v>37876650</v>
      </c>
      <c r="H45" s="58">
        <f t="shared" si="5"/>
        <v>-6471171</v>
      </c>
      <c r="I45" s="58">
        <f t="shared" si="5"/>
        <v>-7963822</v>
      </c>
      <c r="J45" s="58">
        <f t="shared" si="5"/>
        <v>23441657</v>
      </c>
      <c r="K45" s="58">
        <f t="shared" si="5"/>
        <v>-8457575</v>
      </c>
      <c r="L45" s="58">
        <f t="shared" si="5"/>
        <v>-11325743</v>
      </c>
      <c r="M45" s="58">
        <f t="shared" si="5"/>
        <v>27675846</v>
      </c>
      <c r="N45" s="58">
        <f t="shared" si="5"/>
        <v>7892528</v>
      </c>
      <c r="O45" s="58">
        <f t="shared" si="5"/>
        <v>-8770281</v>
      </c>
      <c r="P45" s="58">
        <f t="shared" si="5"/>
        <v>-4717777</v>
      </c>
      <c r="Q45" s="58">
        <f t="shared" si="5"/>
        <v>22243345</v>
      </c>
      <c r="R45" s="58">
        <f t="shared" si="5"/>
        <v>8755287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40089472</v>
      </c>
      <c r="X45" s="58">
        <f t="shared" si="5"/>
        <v>27242602</v>
      </c>
      <c r="Y45" s="58">
        <f t="shared" si="5"/>
        <v>12846870</v>
      </c>
      <c r="Z45" s="59">
        <f>+IF(X45&lt;&gt;0,+(Y45/X45)*100,0)</f>
        <v>47.15727961668272</v>
      </c>
      <c r="AA45" s="56">
        <f>SUM(AA43:AA44)</f>
        <v>36323323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73278163</v>
      </c>
      <c r="D47" s="71">
        <f>SUM(D45:D46)</f>
        <v>0</v>
      </c>
      <c r="E47" s="72">
        <f t="shared" si="6"/>
        <v>30330293</v>
      </c>
      <c r="F47" s="73">
        <f t="shared" si="6"/>
        <v>36323323</v>
      </c>
      <c r="G47" s="73">
        <f t="shared" si="6"/>
        <v>37876650</v>
      </c>
      <c r="H47" s="74">
        <f t="shared" si="6"/>
        <v>-6471171</v>
      </c>
      <c r="I47" s="74">
        <f t="shared" si="6"/>
        <v>-7963822</v>
      </c>
      <c r="J47" s="74">
        <f t="shared" si="6"/>
        <v>23441657</v>
      </c>
      <c r="K47" s="74">
        <f t="shared" si="6"/>
        <v>-8457575</v>
      </c>
      <c r="L47" s="74">
        <f t="shared" si="6"/>
        <v>-11325743</v>
      </c>
      <c r="M47" s="73">
        <f t="shared" si="6"/>
        <v>27675846</v>
      </c>
      <c r="N47" s="73">
        <f t="shared" si="6"/>
        <v>7892528</v>
      </c>
      <c r="O47" s="74">
        <f t="shared" si="6"/>
        <v>-8770281</v>
      </c>
      <c r="P47" s="74">
        <f t="shared" si="6"/>
        <v>-4717777</v>
      </c>
      <c r="Q47" s="74">
        <f t="shared" si="6"/>
        <v>22243345</v>
      </c>
      <c r="R47" s="74">
        <f t="shared" si="6"/>
        <v>8755287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40089472</v>
      </c>
      <c r="X47" s="74">
        <f t="shared" si="6"/>
        <v>27242602</v>
      </c>
      <c r="Y47" s="74">
        <f t="shared" si="6"/>
        <v>12846870</v>
      </c>
      <c r="Z47" s="75">
        <f>+IF(X47&lt;&gt;0,+(Y47/X47)*100,0)</f>
        <v>47.15727961668272</v>
      </c>
      <c r="AA47" s="76">
        <f>SUM(AA45:AA46)</f>
        <v>36323323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477137970</v>
      </c>
      <c r="D5" s="6"/>
      <c r="E5" s="7">
        <v>520379700</v>
      </c>
      <c r="F5" s="8">
        <v>510226700</v>
      </c>
      <c r="G5" s="8">
        <v>88013224</v>
      </c>
      <c r="H5" s="8">
        <v>23394849</v>
      </c>
      <c r="I5" s="8">
        <v>39814998</v>
      </c>
      <c r="J5" s="8">
        <v>151223071</v>
      </c>
      <c r="K5" s="8">
        <v>39900052</v>
      </c>
      <c r="L5" s="8">
        <v>39623609</v>
      </c>
      <c r="M5" s="8">
        <v>39540200</v>
      </c>
      <c r="N5" s="8">
        <v>119063861</v>
      </c>
      <c r="O5" s="8">
        <v>39231331</v>
      </c>
      <c r="P5" s="8">
        <v>39700377</v>
      </c>
      <c r="Q5" s="8">
        <v>39732381</v>
      </c>
      <c r="R5" s="8">
        <v>118664089</v>
      </c>
      <c r="S5" s="8"/>
      <c r="T5" s="8"/>
      <c r="U5" s="8"/>
      <c r="V5" s="8"/>
      <c r="W5" s="8">
        <v>388951021</v>
      </c>
      <c r="X5" s="8">
        <v>392247272</v>
      </c>
      <c r="Y5" s="8">
        <v>-3296251</v>
      </c>
      <c r="Z5" s="2">
        <v>-0.84</v>
      </c>
      <c r="AA5" s="6">
        <v>510226700</v>
      </c>
    </row>
    <row r="6" spans="1:27" ht="13.5">
      <c r="A6" s="23" t="s">
        <v>32</v>
      </c>
      <c r="B6" s="24"/>
      <c r="C6" s="6">
        <v>1362631040</v>
      </c>
      <c r="D6" s="6"/>
      <c r="E6" s="7">
        <v>1573324400</v>
      </c>
      <c r="F6" s="8">
        <v>1571924400</v>
      </c>
      <c r="G6" s="8">
        <v>122714278</v>
      </c>
      <c r="H6" s="8">
        <v>187033276</v>
      </c>
      <c r="I6" s="8">
        <v>146091540</v>
      </c>
      <c r="J6" s="8">
        <v>455839094</v>
      </c>
      <c r="K6" s="8">
        <v>78247711</v>
      </c>
      <c r="L6" s="8">
        <v>121850768</v>
      </c>
      <c r="M6" s="8">
        <v>113552400</v>
      </c>
      <c r="N6" s="8">
        <v>313650879</v>
      </c>
      <c r="O6" s="8">
        <v>111229992</v>
      </c>
      <c r="P6" s="8">
        <v>121140306</v>
      </c>
      <c r="Q6" s="8">
        <v>117284416</v>
      </c>
      <c r="R6" s="8">
        <v>349654714</v>
      </c>
      <c r="S6" s="8"/>
      <c r="T6" s="8"/>
      <c r="U6" s="8"/>
      <c r="V6" s="8"/>
      <c r="W6" s="8">
        <v>1119144687</v>
      </c>
      <c r="X6" s="8">
        <v>1154971868</v>
      </c>
      <c r="Y6" s="8">
        <v>-35827181</v>
      </c>
      <c r="Z6" s="2">
        <v>-3.1</v>
      </c>
      <c r="AA6" s="6">
        <v>1571924400</v>
      </c>
    </row>
    <row r="7" spans="1:27" ht="13.5">
      <c r="A7" s="25" t="s">
        <v>33</v>
      </c>
      <c r="B7" s="24"/>
      <c r="C7" s="6">
        <v>417711784</v>
      </c>
      <c r="D7" s="6"/>
      <c r="E7" s="7">
        <v>388298900</v>
      </c>
      <c r="F7" s="8">
        <v>388298900</v>
      </c>
      <c r="G7" s="8">
        <v>30297912</v>
      </c>
      <c r="H7" s="8">
        <v>80543301</v>
      </c>
      <c r="I7" s="8">
        <v>37013131</v>
      </c>
      <c r="J7" s="8">
        <v>147854344</v>
      </c>
      <c r="K7" s="8">
        <v>33463174</v>
      </c>
      <c r="L7" s="8">
        <v>36897731</v>
      </c>
      <c r="M7" s="8">
        <v>-520841</v>
      </c>
      <c r="N7" s="8">
        <v>69840064</v>
      </c>
      <c r="O7" s="8">
        <v>44612297</v>
      </c>
      <c r="P7" s="8">
        <v>54647186</v>
      </c>
      <c r="Q7" s="8">
        <v>43278563</v>
      </c>
      <c r="R7" s="8">
        <v>142538046</v>
      </c>
      <c r="S7" s="8"/>
      <c r="T7" s="8"/>
      <c r="U7" s="8"/>
      <c r="V7" s="8"/>
      <c r="W7" s="8">
        <v>360232454</v>
      </c>
      <c r="X7" s="8">
        <v>322088307</v>
      </c>
      <c r="Y7" s="8">
        <v>38144147</v>
      </c>
      <c r="Z7" s="2">
        <v>11.84</v>
      </c>
      <c r="AA7" s="6">
        <v>388298900</v>
      </c>
    </row>
    <row r="8" spans="1:27" ht="13.5">
      <c r="A8" s="25" t="s">
        <v>34</v>
      </c>
      <c r="B8" s="24"/>
      <c r="C8" s="6">
        <v>100463245</v>
      </c>
      <c r="D8" s="6"/>
      <c r="E8" s="7">
        <v>101068000</v>
      </c>
      <c r="F8" s="8">
        <v>105568000</v>
      </c>
      <c r="G8" s="8">
        <v>8468185</v>
      </c>
      <c r="H8" s="8">
        <v>8190876</v>
      </c>
      <c r="I8" s="8">
        <v>8341943</v>
      </c>
      <c r="J8" s="8">
        <v>25001004</v>
      </c>
      <c r="K8" s="8">
        <v>8221438</v>
      </c>
      <c r="L8" s="8">
        <v>8128073</v>
      </c>
      <c r="M8" s="8">
        <v>8857086</v>
      </c>
      <c r="N8" s="8">
        <v>25206597</v>
      </c>
      <c r="O8" s="8">
        <v>8093080</v>
      </c>
      <c r="P8" s="8">
        <v>8495179</v>
      </c>
      <c r="Q8" s="8">
        <v>8476096</v>
      </c>
      <c r="R8" s="8">
        <v>25064355</v>
      </c>
      <c r="S8" s="8"/>
      <c r="T8" s="8"/>
      <c r="U8" s="8"/>
      <c r="V8" s="8"/>
      <c r="W8" s="8">
        <v>75271956</v>
      </c>
      <c r="X8" s="8">
        <v>75915284</v>
      </c>
      <c r="Y8" s="8">
        <v>-643328</v>
      </c>
      <c r="Z8" s="2">
        <v>-0.85</v>
      </c>
      <c r="AA8" s="6">
        <v>105568000</v>
      </c>
    </row>
    <row r="9" spans="1:27" ht="13.5">
      <c r="A9" s="25" t="s">
        <v>35</v>
      </c>
      <c r="B9" s="24"/>
      <c r="C9" s="6">
        <v>85041936</v>
      </c>
      <c r="D9" s="6"/>
      <c r="E9" s="7">
        <v>113268300</v>
      </c>
      <c r="F9" s="8">
        <v>110768300</v>
      </c>
      <c r="G9" s="8">
        <v>7845708</v>
      </c>
      <c r="H9" s="8">
        <v>7849154</v>
      </c>
      <c r="I9" s="8">
        <v>7891302</v>
      </c>
      <c r="J9" s="8">
        <v>23586164</v>
      </c>
      <c r="K9" s="8">
        <v>7865491</v>
      </c>
      <c r="L9" s="8">
        <v>7848404</v>
      </c>
      <c r="M9" s="8">
        <v>7848933</v>
      </c>
      <c r="N9" s="8">
        <v>23562828</v>
      </c>
      <c r="O9" s="8">
        <v>7774658</v>
      </c>
      <c r="P9" s="8">
        <v>7850463</v>
      </c>
      <c r="Q9" s="8">
        <v>7835231</v>
      </c>
      <c r="R9" s="8">
        <v>23460352</v>
      </c>
      <c r="S9" s="8"/>
      <c r="T9" s="8"/>
      <c r="U9" s="8"/>
      <c r="V9" s="8"/>
      <c r="W9" s="8">
        <v>70609344</v>
      </c>
      <c r="X9" s="8">
        <v>78324043</v>
      </c>
      <c r="Y9" s="8">
        <v>-7714699</v>
      </c>
      <c r="Z9" s="2">
        <v>-9.85</v>
      </c>
      <c r="AA9" s="6">
        <v>110768300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7416278</v>
      </c>
      <c r="D11" s="6"/>
      <c r="E11" s="7">
        <v>10802300</v>
      </c>
      <c r="F11" s="8">
        <v>10642300</v>
      </c>
      <c r="G11" s="8">
        <v>607730</v>
      </c>
      <c r="H11" s="8">
        <v>1670354</v>
      </c>
      <c r="I11" s="8">
        <v>331241</v>
      </c>
      <c r="J11" s="8">
        <v>2609325</v>
      </c>
      <c r="K11" s="8">
        <v>373669</v>
      </c>
      <c r="L11" s="8">
        <v>400743</v>
      </c>
      <c r="M11" s="8">
        <v>424408</v>
      </c>
      <c r="N11" s="8">
        <v>1198820</v>
      </c>
      <c r="O11" s="8">
        <v>430834</v>
      </c>
      <c r="P11" s="8">
        <v>823736</v>
      </c>
      <c r="Q11" s="8">
        <v>430761</v>
      </c>
      <c r="R11" s="8">
        <v>1685331</v>
      </c>
      <c r="S11" s="8"/>
      <c r="T11" s="8"/>
      <c r="U11" s="8"/>
      <c r="V11" s="8"/>
      <c r="W11" s="8">
        <v>5493476</v>
      </c>
      <c r="X11" s="8">
        <v>6079873</v>
      </c>
      <c r="Y11" s="8">
        <v>-586397</v>
      </c>
      <c r="Z11" s="2">
        <v>-9.64</v>
      </c>
      <c r="AA11" s="6">
        <v>10642300</v>
      </c>
    </row>
    <row r="12" spans="1:27" ht="13.5">
      <c r="A12" s="25" t="s">
        <v>37</v>
      </c>
      <c r="B12" s="29"/>
      <c r="C12" s="6">
        <v>27999016</v>
      </c>
      <c r="D12" s="6"/>
      <c r="E12" s="7">
        <v>58000000</v>
      </c>
      <c r="F12" s="8">
        <v>58000000</v>
      </c>
      <c r="G12" s="8">
        <v>2607553</v>
      </c>
      <c r="H12" s="8">
        <v>1441888</v>
      </c>
      <c r="I12" s="8">
        <v>1280189</v>
      </c>
      <c r="J12" s="8">
        <v>5329630</v>
      </c>
      <c r="K12" s="8">
        <v>1201424</v>
      </c>
      <c r="L12" s="8">
        <v>240095</v>
      </c>
      <c r="M12" s="8">
        <v>5685489</v>
      </c>
      <c r="N12" s="8">
        <v>7127008</v>
      </c>
      <c r="O12" s="8">
        <v>1916647</v>
      </c>
      <c r="P12" s="8">
        <v>4419009</v>
      </c>
      <c r="Q12" s="8">
        <v>4482707</v>
      </c>
      <c r="R12" s="8">
        <v>10818363</v>
      </c>
      <c r="S12" s="8"/>
      <c r="T12" s="8"/>
      <c r="U12" s="8"/>
      <c r="V12" s="8"/>
      <c r="W12" s="8">
        <v>23275001</v>
      </c>
      <c r="X12" s="8">
        <v>28376986</v>
      </c>
      <c r="Y12" s="8">
        <v>-5101985</v>
      </c>
      <c r="Z12" s="2">
        <v>-17.98</v>
      </c>
      <c r="AA12" s="6">
        <v>58000000</v>
      </c>
    </row>
    <row r="13" spans="1:27" ht="13.5">
      <c r="A13" s="23" t="s">
        <v>38</v>
      </c>
      <c r="B13" s="29"/>
      <c r="C13" s="6">
        <v>129852</v>
      </c>
      <c r="D13" s="6"/>
      <c r="E13" s="7">
        <v>108700</v>
      </c>
      <c r="F13" s="8">
        <v>108700</v>
      </c>
      <c r="G13" s="8">
        <v>12181</v>
      </c>
      <c r="H13" s="8">
        <v>13415</v>
      </c>
      <c r="I13" s="8">
        <v>13414</v>
      </c>
      <c r="J13" s="8">
        <v>39010</v>
      </c>
      <c r="K13" s="8">
        <v>12973</v>
      </c>
      <c r="L13" s="8">
        <v>15065</v>
      </c>
      <c r="M13" s="8">
        <v>2870</v>
      </c>
      <c r="N13" s="8">
        <v>30908</v>
      </c>
      <c r="O13" s="8">
        <v>2708</v>
      </c>
      <c r="P13" s="8">
        <v>17795</v>
      </c>
      <c r="Q13" s="8">
        <v>16529</v>
      </c>
      <c r="R13" s="8">
        <v>37032</v>
      </c>
      <c r="S13" s="8"/>
      <c r="T13" s="8"/>
      <c r="U13" s="8"/>
      <c r="V13" s="8"/>
      <c r="W13" s="8">
        <v>106950</v>
      </c>
      <c r="X13" s="8">
        <v>93726</v>
      </c>
      <c r="Y13" s="8">
        <v>13224</v>
      </c>
      <c r="Z13" s="2">
        <v>14.11</v>
      </c>
      <c r="AA13" s="6">
        <v>108700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86378780</v>
      </c>
      <c r="D15" s="6"/>
      <c r="E15" s="7">
        <v>7980600</v>
      </c>
      <c r="F15" s="8">
        <v>7480600</v>
      </c>
      <c r="G15" s="8">
        <v>754692</v>
      </c>
      <c r="H15" s="8">
        <v>1182309</v>
      </c>
      <c r="I15" s="8">
        <v>1700751</v>
      </c>
      <c r="J15" s="8">
        <v>3637752</v>
      </c>
      <c r="K15" s="8">
        <v>1226007</v>
      </c>
      <c r="L15" s="8">
        <v>1173367</v>
      </c>
      <c r="M15" s="8">
        <v>987924</v>
      </c>
      <c r="N15" s="8">
        <v>3387298</v>
      </c>
      <c r="O15" s="8">
        <v>662750</v>
      </c>
      <c r="P15" s="8">
        <v>1753707</v>
      </c>
      <c r="Q15" s="8">
        <v>2383840</v>
      </c>
      <c r="R15" s="8">
        <v>4800297</v>
      </c>
      <c r="S15" s="8"/>
      <c r="T15" s="8"/>
      <c r="U15" s="8"/>
      <c r="V15" s="8"/>
      <c r="W15" s="8">
        <v>11825347</v>
      </c>
      <c r="X15" s="8">
        <v>8548101</v>
      </c>
      <c r="Y15" s="8">
        <v>3277246</v>
      </c>
      <c r="Z15" s="2">
        <v>38.34</v>
      </c>
      <c r="AA15" s="6">
        <v>7480600</v>
      </c>
    </row>
    <row r="16" spans="1:27" ht="13.5">
      <c r="A16" s="23" t="s">
        <v>41</v>
      </c>
      <c r="B16" s="29"/>
      <c r="C16" s="6">
        <v>3773129</v>
      </c>
      <c r="D16" s="6"/>
      <c r="E16" s="7">
        <v>3406700</v>
      </c>
      <c r="F16" s="8">
        <v>3406700</v>
      </c>
      <c r="G16" s="8">
        <v>194054</v>
      </c>
      <c r="H16" s="8"/>
      <c r="I16" s="8">
        <v>529122</v>
      </c>
      <c r="J16" s="8">
        <v>723176</v>
      </c>
      <c r="K16" s="8">
        <v>440082</v>
      </c>
      <c r="L16" s="8">
        <v>89835</v>
      </c>
      <c r="M16" s="8"/>
      <c r="N16" s="8">
        <v>529917</v>
      </c>
      <c r="O16" s="8"/>
      <c r="P16" s="8">
        <v>862417</v>
      </c>
      <c r="Q16" s="8">
        <v>240561</v>
      </c>
      <c r="R16" s="8">
        <v>1102978</v>
      </c>
      <c r="S16" s="8"/>
      <c r="T16" s="8"/>
      <c r="U16" s="8"/>
      <c r="V16" s="8"/>
      <c r="W16" s="8">
        <v>2356071</v>
      </c>
      <c r="X16" s="8">
        <v>1923793</v>
      </c>
      <c r="Y16" s="8">
        <v>432278</v>
      </c>
      <c r="Z16" s="2">
        <v>22.47</v>
      </c>
      <c r="AA16" s="6">
        <v>3406700</v>
      </c>
    </row>
    <row r="17" spans="1:27" ht="13.5">
      <c r="A17" s="23" t="s">
        <v>42</v>
      </c>
      <c r="B17" s="29"/>
      <c r="C17" s="6">
        <v>6406951</v>
      </c>
      <c r="D17" s="6"/>
      <c r="E17" s="7">
        <v>5970400</v>
      </c>
      <c r="F17" s="8">
        <v>5970400</v>
      </c>
      <c r="G17" s="8">
        <v>341546</v>
      </c>
      <c r="H17" s="8">
        <v>275659</v>
      </c>
      <c r="I17" s="8">
        <v>909890</v>
      </c>
      <c r="J17" s="8">
        <v>1527095</v>
      </c>
      <c r="K17" s="8">
        <v>816989</v>
      </c>
      <c r="L17" s="8">
        <v>241808</v>
      </c>
      <c r="M17" s="8">
        <v>71149</v>
      </c>
      <c r="N17" s="8">
        <v>1129946</v>
      </c>
      <c r="O17" s="8">
        <v>108012</v>
      </c>
      <c r="P17" s="8">
        <v>876409</v>
      </c>
      <c r="Q17" s="8">
        <v>558047</v>
      </c>
      <c r="R17" s="8">
        <v>1542468</v>
      </c>
      <c r="S17" s="8"/>
      <c r="T17" s="8"/>
      <c r="U17" s="8"/>
      <c r="V17" s="8"/>
      <c r="W17" s="8">
        <v>4199509</v>
      </c>
      <c r="X17" s="8">
        <v>3735553</v>
      </c>
      <c r="Y17" s="8">
        <v>463956</v>
      </c>
      <c r="Z17" s="2">
        <v>12.42</v>
      </c>
      <c r="AA17" s="6">
        <v>5970400</v>
      </c>
    </row>
    <row r="18" spans="1:27" ht="13.5">
      <c r="A18" s="23" t="s">
        <v>43</v>
      </c>
      <c r="B18" s="29"/>
      <c r="C18" s="6">
        <v>360177960</v>
      </c>
      <c r="D18" s="6"/>
      <c r="E18" s="7">
        <v>390676000</v>
      </c>
      <c r="F18" s="8">
        <v>390019000</v>
      </c>
      <c r="G18" s="8">
        <v>151235000</v>
      </c>
      <c r="H18" s="8"/>
      <c r="I18" s="8"/>
      <c r="J18" s="8">
        <v>151235000</v>
      </c>
      <c r="K18" s="8"/>
      <c r="L18" s="8"/>
      <c r="M18" s="8"/>
      <c r="N18" s="8"/>
      <c r="O18" s="8">
        <v>130565000</v>
      </c>
      <c r="P18" s="8"/>
      <c r="Q18" s="8">
        <v>91542000</v>
      </c>
      <c r="R18" s="8">
        <v>222107000</v>
      </c>
      <c r="S18" s="8"/>
      <c r="T18" s="8"/>
      <c r="U18" s="8"/>
      <c r="V18" s="8"/>
      <c r="W18" s="8">
        <v>373342000</v>
      </c>
      <c r="X18" s="8">
        <v>384286700</v>
      </c>
      <c r="Y18" s="8">
        <v>-10944700</v>
      </c>
      <c r="Z18" s="2">
        <v>-2.85</v>
      </c>
      <c r="AA18" s="6">
        <v>390019000</v>
      </c>
    </row>
    <row r="19" spans="1:27" ht="13.5">
      <c r="A19" s="23" t="s">
        <v>44</v>
      </c>
      <c r="B19" s="29"/>
      <c r="C19" s="6">
        <v>23110417</v>
      </c>
      <c r="D19" s="6"/>
      <c r="E19" s="7">
        <v>22309600</v>
      </c>
      <c r="F19" s="26">
        <v>22525900</v>
      </c>
      <c r="G19" s="26">
        <v>2328776</v>
      </c>
      <c r="H19" s="26">
        <v>2333764</v>
      </c>
      <c r="I19" s="26">
        <v>-494262</v>
      </c>
      <c r="J19" s="26">
        <v>4168278</v>
      </c>
      <c r="K19" s="26">
        <v>2245162</v>
      </c>
      <c r="L19" s="26">
        <v>818554</v>
      </c>
      <c r="M19" s="26">
        <v>1270053</v>
      </c>
      <c r="N19" s="26">
        <v>4333769</v>
      </c>
      <c r="O19" s="26">
        <v>963912</v>
      </c>
      <c r="P19" s="26">
        <v>3222962</v>
      </c>
      <c r="Q19" s="26">
        <v>13434942</v>
      </c>
      <c r="R19" s="26">
        <v>17621816</v>
      </c>
      <c r="S19" s="26"/>
      <c r="T19" s="26"/>
      <c r="U19" s="26"/>
      <c r="V19" s="26"/>
      <c r="W19" s="26">
        <v>26123863</v>
      </c>
      <c r="X19" s="26">
        <v>13769861</v>
      </c>
      <c r="Y19" s="26">
        <v>12354002</v>
      </c>
      <c r="Z19" s="27">
        <v>89.72</v>
      </c>
      <c r="AA19" s="28">
        <v>22525900</v>
      </c>
    </row>
    <row r="20" spans="1:27" ht="13.5">
      <c r="A20" s="23" t="s">
        <v>45</v>
      </c>
      <c r="B20" s="29"/>
      <c r="C20" s="6">
        <v>20106175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2978484533</v>
      </c>
      <c r="D21" s="33">
        <f t="shared" si="0"/>
        <v>0</v>
      </c>
      <c r="E21" s="34">
        <f t="shared" si="0"/>
        <v>3195593600</v>
      </c>
      <c r="F21" s="35">
        <f t="shared" si="0"/>
        <v>3184939900</v>
      </c>
      <c r="G21" s="35">
        <f t="shared" si="0"/>
        <v>415420839</v>
      </c>
      <c r="H21" s="35">
        <f t="shared" si="0"/>
        <v>313928845</v>
      </c>
      <c r="I21" s="35">
        <f t="shared" si="0"/>
        <v>243423259</v>
      </c>
      <c r="J21" s="35">
        <f t="shared" si="0"/>
        <v>972772943</v>
      </c>
      <c r="K21" s="35">
        <f t="shared" si="0"/>
        <v>174014172</v>
      </c>
      <c r="L21" s="35">
        <f t="shared" si="0"/>
        <v>217328052</v>
      </c>
      <c r="M21" s="35">
        <f t="shared" si="0"/>
        <v>177719671</v>
      </c>
      <c r="N21" s="35">
        <f t="shared" si="0"/>
        <v>569061895</v>
      </c>
      <c r="O21" s="35">
        <f t="shared" si="0"/>
        <v>345591221</v>
      </c>
      <c r="P21" s="35">
        <f t="shared" si="0"/>
        <v>243809546</v>
      </c>
      <c r="Q21" s="35">
        <f t="shared" si="0"/>
        <v>329696074</v>
      </c>
      <c r="R21" s="35">
        <f t="shared" si="0"/>
        <v>919096841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2460931679</v>
      </c>
      <c r="X21" s="35">
        <f t="shared" si="0"/>
        <v>2470361367</v>
      </c>
      <c r="Y21" s="35">
        <f t="shared" si="0"/>
        <v>-9429688</v>
      </c>
      <c r="Z21" s="36">
        <f>+IF(X21&lt;&gt;0,+(Y21/X21)*100,0)</f>
        <v>-0.38171289941484904</v>
      </c>
      <c r="AA21" s="33">
        <f>SUM(AA5:AA20)</f>
        <v>3184939900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782429838</v>
      </c>
      <c r="D24" s="6"/>
      <c r="E24" s="7">
        <v>859549700</v>
      </c>
      <c r="F24" s="8">
        <v>859564000</v>
      </c>
      <c r="G24" s="8">
        <v>65639054</v>
      </c>
      <c r="H24" s="8">
        <v>66400737</v>
      </c>
      <c r="I24" s="8">
        <v>67039370</v>
      </c>
      <c r="J24" s="8">
        <v>199079161</v>
      </c>
      <c r="K24" s="8">
        <v>67868551</v>
      </c>
      <c r="L24" s="8">
        <v>65838185</v>
      </c>
      <c r="M24" s="8">
        <v>72757839</v>
      </c>
      <c r="N24" s="8">
        <v>206464575</v>
      </c>
      <c r="O24" s="8">
        <v>71021800</v>
      </c>
      <c r="P24" s="8">
        <v>69118574</v>
      </c>
      <c r="Q24" s="8">
        <v>68286726</v>
      </c>
      <c r="R24" s="8">
        <v>208427100</v>
      </c>
      <c r="S24" s="8"/>
      <c r="T24" s="8"/>
      <c r="U24" s="8"/>
      <c r="V24" s="8"/>
      <c r="W24" s="8">
        <v>613970836</v>
      </c>
      <c r="X24" s="8">
        <v>632094393</v>
      </c>
      <c r="Y24" s="8">
        <v>-18123557</v>
      </c>
      <c r="Z24" s="2">
        <v>-2.87</v>
      </c>
      <c r="AA24" s="6">
        <v>859564000</v>
      </c>
    </row>
    <row r="25" spans="1:27" ht="13.5">
      <c r="A25" s="25" t="s">
        <v>49</v>
      </c>
      <c r="B25" s="24"/>
      <c r="C25" s="6">
        <v>30394989</v>
      </c>
      <c r="D25" s="6"/>
      <c r="E25" s="7">
        <v>32403900</v>
      </c>
      <c r="F25" s="8">
        <v>32403900</v>
      </c>
      <c r="G25" s="8">
        <v>2519360</v>
      </c>
      <c r="H25" s="8">
        <v>2481281</v>
      </c>
      <c r="I25" s="8">
        <v>2524054</v>
      </c>
      <c r="J25" s="8">
        <v>7524695</v>
      </c>
      <c r="K25" s="8">
        <v>2519362</v>
      </c>
      <c r="L25" s="8">
        <v>2496886</v>
      </c>
      <c r="M25" s="8">
        <v>2519361</v>
      </c>
      <c r="N25" s="8">
        <v>7535609</v>
      </c>
      <c r="O25" s="8">
        <v>2519361</v>
      </c>
      <c r="P25" s="8">
        <v>2519361</v>
      </c>
      <c r="Q25" s="8">
        <v>2629624</v>
      </c>
      <c r="R25" s="8">
        <v>7668346</v>
      </c>
      <c r="S25" s="8"/>
      <c r="T25" s="8"/>
      <c r="U25" s="8"/>
      <c r="V25" s="8"/>
      <c r="W25" s="8">
        <v>22728650</v>
      </c>
      <c r="X25" s="8">
        <v>23508865</v>
      </c>
      <c r="Y25" s="8">
        <v>-780215</v>
      </c>
      <c r="Z25" s="2">
        <v>-3.32</v>
      </c>
      <c r="AA25" s="6">
        <v>32403900</v>
      </c>
    </row>
    <row r="26" spans="1:27" ht="13.5">
      <c r="A26" s="25" t="s">
        <v>50</v>
      </c>
      <c r="B26" s="24"/>
      <c r="C26" s="6">
        <v>163733092</v>
      </c>
      <c r="D26" s="6"/>
      <c r="E26" s="7">
        <v>31453900</v>
      </c>
      <c r="F26" s="8">
        <v>31453900</v>
      </c>
      <c r="G26" s="8">
        <v>26282776</v>
      </c>
      <c r="H26" s="8">
        <v>-26196170</v>
      </c>
      <c r="I26" s="8">
        <v>7863475</v>
      </c>
      <c r="J26" s="8">
        <v>7950081</v>
      </c>
      <c r="K26" s="8">
        <v>7246925</v>
      </c>
      <c r="L26" s="8">
        <v>2621159</v>
      </c>
      <c r="M26" s="8">
        <v>2519642</v>
      </c>
      <c r="N26" s="8">
        <v>12387726</v>
      </c>
      <c r="O26" s="8">
        <v>3125654</v>
      </c>
      <c r="P26" s="8">
        <v>2604637</v>
      </c>
      <c r="Q26" s="8">
        <v>3333894</v>
      </c>
      <c r="R26" s="8">
        <v>9064185</v>
      </c>
      <c r="S26" s="8"/>
      <c r="T26" s="8"/>
      <c r="U26" s="8"/>
      <c r="V26" s="8"/>
      <c r="W26" s="8">
        <v>29401992</v>
      </c>
      <c r="X26" s="8">
        <v>14778360</v>
      </c>
      <c r="Y26" s="8">
        <v>14623632</v>
      </c>
      <c r="Z26" s="2">
        <v>98.95</v>
      </c>
      <c r="AA26" s="6">
        <v>31453900</v>
      </c>
    </row>
    <row r="27" spans="1:27" ht="13.5">
      <c r="A27" s="25" t="s">
        <v>51</v>
      </c>
      <c r="B27" s="24"/>
      <c r="C27" s="6">
        <v>464233770</v>
      </c>
      <c r="D27" s="6"/>
      <c r="E27" s="7">
        <v>408531600</v>
      </c>
      <c r="F27" s="8">
        <v>441378600</v>
      </c>
      <c r="G27" s="8">
        <v>34044600</v>
      </c>
      <c r="H27" s="8">
        <v>34044603</v>
      </c>
      <c r="I27" s="8">
        <v>34044600</v>
      </c>
      <c r="J27" s="8">
        <v>102133803</v>
      </c>
      <c r="K27" s="8">
        <v>34044601</v>
      </c>
      <c r="L27" s="8">
        <v>34044601</v>
      </c>
      <c r="M27" s="8">
        <v>34044599</v>
      </c>
      <c r="N27" s="8">
        <v>102133801</v>
      </c>
      <c r="O27" s="8">
        <v>34044600</v>
      </c>
      <c r="P27" s="8">
        <v>40613279</v>
      </c>
      <c r="Q27" s="8">
        <v>40613279</v>
      </c>
      <c r="R27" s="8">
        <v>115271158</v>
      </c>
      <c r="S27" s="8"/>
      <c r="T27" s="8"/>
      <c r="U27" s="8"/>
      <c r="V27" s="8"/>
      <c r="W27" s="8">
        <v>319538762</v>
      </c>
      <c r="X27" s="8">
        <v>306935704</v>
      </c>
      <c r="Y27" s="8">
        <v>12603058</v>
      </c>
      <c r="Z27" s="2">
        <v>4.11</v>
      </c>
      <c r="AA27" s="6">
        <v>441378600</v>
      </c>
    </row>
    <row r="28" spans="1:27" ht="13.5">
      <c r="A28" s="25" t="s">
        <v>52</v>
      </c>
      <c r="B28" s="24"/>
      <c r="C28" s="6">
        <v>51286013</v>
      </c>
      <c r="D28" s="6"/>
      <c r="E28" s="7">
        <v>70845700</v>
      </c>
      <c r="F28" s="8">
        <v>67458000</v>
      </c>
      <c r="G28" s="8">
        <v>5903810</v>
      </c>
      <c r="H28" s="8"/>
      <c r="I28" s="8"/>
      <c r="J28" s="8">
        <v>5903810</v>
      </c>
      <c r="K28" s="8"/>
      <c r="L28" s="8"/>
      <c r="M28" s="8">
        <v>29519040</v>
      </c>
      <c r="N28" s="8">
        <v>29519040</v>
      </c>
      <c r="O28" s="8">
        <v>5339195</v>
      </c>
      <c r="P28" s="8">
        <v>5339195</v>
      </c>
      <c r="Q28" s="8">
        <v>5339195</v>
      </c>
      <c r="R28" s="8">
        <v>16017585</v>
      </c>
      <c r="S28" s="8"/>
      <c r="T28" s="8"/>
      <c r="U28" s="8"/>
      <c r="V28" s="8"/>
      <c r="W28" s="8">
        <v>51440435</v>
      </c>
      <c r="X28" s="8">
        <v>51440645</v>
      </c>
      <c r="Y28" s="8">
        <v>-210</v>
      </c>
      <c r="Z28" s="2"/>
      <c r="AA28" s="6">
        <v>67458000</v>
      </c>
    </row>
    <row r="29" spans="1:27" ht="13.5">
      <c r="A29" s="25" t="s">
        <v>53</v>
      </c>
      <c r="B29" s="24"/>
      <c r="C29" s="6">
        <v>1014114313</v>
      </c>
      <c r="D29" s="6"/>
      <c r="E29" s="7">
        <v>1096948600</v>
      </c>
      <c r="F29" s="8">
        <v>1093948600</v>
      </c>
      <c r="G29" s="8"/>
      <c r="H29" s="8">
        <v>124262850</v>
      </c>
      <c r="I29" s="8">
        <v>227048043</v>
      </c>
      <c r="J29" s="8">
        <v>351310893</v>
      </c>
      <c r="K29" s="8">
        <v>37768163</v>
      </c>
      <c r="L29" s="8">
        <v>84350373</v>
      </c>
      <c r="M29" s="8">
        <v>158803641</v>
      </c>
      <c r="N29" s="8">
        <v>280922177</v>
      </c>
      <c r="O29" s="8">
        <v>-344117</v>
      </c>
      <c r="P29" s="8">
        <v>86180465</v>
      </c>
      <c r="Q29" s="8">
        <v>78627166</v>
      </c>
      <c r="R29" s="8">
        <v>164463514</v>
      </c>
      <c r="S29" s="8"/>
      <c r="T29" s="8"/>
      <c r="U29" s="8"/>
      <c r="V29" s="8"/>
      <c r="W29" s="8">
        <v>796696584</v>
      </c>
      <c r="X29" s="8">
        <v>779551654</v>
      </c>
      <c r="Y29" s="8">
        <v>17144930</v>
      </c>
      <c r="Z29" s="2">
        <v>2.2</v>
      </c>
      <c r="AA29" s="6">
        <v>1093948600</v>
      </c>
    </row>
    <row r="30" spans="1:27" ht="13.5">
      <c r="A30" s="25" t="s">
        <v>54</v>
      </c>
      <c r="B30" s="24"/>
      <c r="C30" s="6">
        <v>109730048</v>
      </c>
      <c r="D30" s="6"/>
      <c r="E30" s="7">
        <v>121110200</v>
      </c>
      <c r="F30" s="8">
        <v>119503900</v>
      </c>
      <c r="G30" s="8">
        <v>129686</v>
      </c>
      <c r="H30" s="8">
        <v>1149189</v>
      </c>
      <c r="I30" s="8">
        <v>2990221</v>
      </c>
      <c r="J30" s="8">
        <v>4269096</v>
      </c>
      <c r="K30" s="8">
        <v>-56354</v>
      </c>
      <c r="L30" s="8">
        <v>11832764</v>
      </c>
      <c r="M30" s="8">
        <v>1374178</v>
      </c>
      <c r="N30" s="8">
        <v>13150588</v>
      </c>
      <c r="O30" s="8">
        <v>2677579</v>
      </c>
      <c r="P30" s="8">
        <v>15820074</v>
      </c>
      <c r="Q30" s="8">
        <v>6911927</v>
      </c>
      <c r="R30" s="8">
        <v>25409580</v>
      </c>
      <c r="S30" s="8"/>
      <c r="T30" s="8"/>
      <c r="U30" s="8"/>
      <c r="V30" s="8"/>
      <c r="W30" s="8">
        <v>42829264</v>
      </c>
      <c r="X30" s="8">
        <v>62046458</v>
      </c>
      <c r="Y30" s="8">
        <v>-19217194</v>
      </c>
      <c r="Z30" s="2">
        <v>-30.97</v>
      </c>
      <c r="AA30" s="6">
        <v>119503900</v>
      </c>
    </row>
    <row r="31" spans="1:27" ht="13.5">
      <c r="A31" s="25" t="s">
        <v>55</v>
      </c>
      <c r="B31" s="24"/>
      <c r="C31" s="6">
        <v>327055515</v>
      </c>
      <c r="D31" s="6"/>
      <c r="E31" s="7">
        <v>323134900</v>
      </c>
      <c r="F31" s="8">
        <v>363431600</v>
      </c>
      <c r="G31" s="8">
        <v>1331850</v>
      </c>
      <c r="H31" s="8">
        <v>32734036</v>
      </c>
      <c r="I31" s="8">
        <v>19323427</v>
      </c>
      <c r="J31" s="8">
        <v>53389313</v>
      </c>
      <c r="K31" s="8">
        <v>13217950</v>
      </c>
      <c r="L31" s="8">
        <v>27875789</v>
      </c>
      <c r="M31" s="8">
        <v>44242988</v>
      </c>
      <c r="N31" s="8">
        <v>85336727</v>
      </c>
      <c r="O31" s="8">
        <v>-6286715</v>
      </c>
      <c r="P31" s="8">
        <v>41976480</v>
      </c>
      <c r="Q31" s="8">
        <v>24504691</v>
      </c>
      <c r="R31" s="8">
        <v>60194456</v>
      </c>
      <c r="S31" s="8"/>
      <c r="T31" s="8"/>
      <c r="U31" s="8"/>
      <c r="V31" s="8"/>
      <c r="W31" s="8">
        <v>198920496</v>
      </c>
      <c r="X31" s="8">
        <v>226204023</v>
      </c>
      <c r="Y31" s="8">
        <v>-27283527</v>
      </c>
      <c r="Z31" s="2">
        <v>-12.06</v>
      </c>
      <c r="AA31" s="6">
        <v>363431600</v>
      </c>
    </row>
    <row r="32" spans="1:27" ht="13.5">
      <c r="A32" s="25" t="s">
        <v>43</v>
      </c>
      <c r="B32" s="24"/>
      <c r="C32" s="6">
        <v>15787449</v>
      </c>
      <c r="D32" s="6"/>
      <c r="E32" s="7">
        <v>12087300</v>
      </c>
      <c r="F32" s="8">
        <v>13755500</v>
      </c>
      <c r="G32" s="8">
        <v>1708943</v>
      </c>
      <c r="H32" s="8">
        <v>4041636</v>
      </c>
      <c r="I32" s="8">
        <v>1667500</v>
      </c>
      <c r="J32" s="8">
        <v>7418079</v>
      </c>
      <c r="K32" s="8">
        <v>208013</v>
      </c>
      <c r="L32" s="8">
        <v>235250</v>
      </c>
      <c r="M32" s="8">
        <v>1699835</v>
      </c>
      <c r="N32" s="8">
        <v>2143098</v>
      </c>
      <c r="O32" s="8">
        <v>-377019</v>
      </c>
      <c r="P32" s="8">
        <v>1261712</v>
      </c>
      <c r="Q32" s="8">
        <v>244316</v>
      </c>
      <c r="R32" s="8">
        <v>1129009</v>
      </c>
      <c r="S32" s="8"/>
      <c r="T32" s="8"/>
      <c r="U32" s="8"/>
      <c r="V32" s="8"/>
      <c r="W32" s="8">
        <v>10690186</v>
      </c>
      <c r="X32" s="8">
        <v>10777258</v>
      </c>
      <c r="Y32" s="8">
        <v>-87072</v>
      </c>
      <c r="Z32" s="2">
        <v>-0.81</v>
      </c>
      <c r="AA32" s="6">
        <v>13755500</v>
      </c>
    </row>
    <row r="33" spans="1:27" ht="13.5">
      <c r="A33" s="25" t="s">
        <v>56</v>
      </c>
      <c r="B33" s="24"/>
      <c r="C33" s="6">
        <v>228061137</v>
      </c>
      <c r="D33" s="6"/>
      <c r="E33" s="7">
        <v>278181100</v>
      </c>
      <c r="F33" s="8">
        <v>269497000</v>
      </c>
      <c r="G33" s="8">
        <v>6852810</v>
      </c>
      <c r="H33" s="8">
        <v>15448541</v>
      </c>
      <c r="I33" s="8">
        <v>19212080</v>
      </c>
      <c r="J33" s="8">
        <v>41513431</v>
      </c>
      <c r="K33" s="8">
        <v>18974203</v>
      </c>
      <c r="L33" s="8">
        <v>16591923</v>
      </c>
      <c r="M33" s="8">
        <v>19725474</v>
      </c>
      <c r="N33" s="8">
        <v>55291600</v>
      </c>
      <c r="O33" s="8">
        <v>24119404</v>
      </c>
      <c r="P33" s="8">
        <v>32651426</v>
      </c>
      <c r="Q33" s="8">
        <v>22194782</v>
      </c>
      <c r="R33" s="8">
        <v>78965612</v>
      </c>
      <c r="S33" s="8"/>
      <c r="T33" s="8"/>
      <c r="U33" s="8"/>
      <c r="V33" s="8"/>
      <c r="W33" s="8">
        <v>175770643</v>
      </c>
      <c r="X33" s="8">
        <v>183151957</v>
      </c>
      <c r="Y33" s="8">
        <v>-7381314</v>
      </c>
      <c r="Z33" s="2">
        <v>-4.03</v>
      </c>
      <c r="AA33" s="6">
        <v>269497000</v>
      </c>
    </row>
    <row r="34" spans="1:27" ht="13.5">
      <c r="A34" s="23" t="s">
        <v>57</v>
      </c>
      <c r="B34" s="29"/>
      <c r="C34" s="6">
        <v>13281231</v>
      </c>
      <c r="D34" s="6"/>
      <c r="E34" s="7"/>
      <c r="F34" s="8"/>
      <c r="G34" s="8"/>
      <c r="H34" s="8"/>
      <c r="I34" s="8"/>
      <c r="J34" s="8"/>
      <c r="K34" s="8"/>
      <c r="L34" s="8"/>
      <c r="M34" s="8">
        <v>1</v>
      </c>
      <c r="N34" s="8">
        <v>1</v>
      </c>
      <c r="O34" s="8"/>
      <c r="P34" s="8"/>
      <c r="Q34" s="8"/>
      <c r="R34" s="8"/>
      <c r="S34" s="8"/>
      <c r="T34" s="8"/>
      <c r="U34" s="8"/>
      <c r="V34" s="8"/>
      <c r="W34" s="8">
        <v>1</v>
      </c>
      <c r="X34" s="8"/>
      <c r="Y34" s="8">
        <v>1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3200107395</v>
      </c>
      <c r="D35" s="33">
        <f>SUM(D24:D34)</f>
        <v>0</v>
      </c>
      <c r="E35" s="34">
        <f t="shared" si="1"/>
        <v>3234246900</v>
      </c>
      <c r="F35" s="35">
        <f t="shared" si="1"/>
        <v>3292395000</v>
      </c>
      <c r="G35" s="35">
        <f t="shared" si="1"/>
        <v>144412889</v>
      </c>
      <c r="H35" s="35">
        <f t="shared" si="1"/>
        <v>254366703</v>
      </c>
      <c r="I35" s="35">
        <f t="shared" si="1"/>
        <v>381712770</v>
      </c>
      <c r="J35" s="35">
        <f t="shared" si="1"/>
        <v>780492362</v>
      </c>
      <c r="K35" s="35">
        <f t="shared" si="1"/>
        <v>181791414</v>
      </c>
      <c r="L35" s="35">
        <f t="shared" si="1"/>
        <v>245886930</v>
      </c>
      <c r="M35" s="35">
        <f t="shared" si="1"/>
        <v>367206598</v>
      </c>
      <c r="N35" s="35">
        <f t="shared" si="1"/>
        <v>794884942</v>
      </c>
      <c r="O35" s="35">
        <f t="shared" si="1"/>
        <v>135839742</v>
      </c>
      <c r="P35" s="35">
        <f t="shared" si="1"/>
        <v>298085203</v>
      </c>
      <c r="Q35" s="35">
        <f t="shared" si="1"/>
        <v>252685600</v>
      </c>
      <c r="R35" s="35">
        <f t="shared" si="1"/>
        <v>686610545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2261987849</v>
      </c>
      <c r="X35" s="35">
        <f t="shared" si="1"/>
        <v>2290489317</v>
      </c>
      <c r="Y35" s="35">
        <f t="shared" si="1"/>
        <v>-28501468</v>
      </c>
      <c r="Z35" s="36">
        <f>+IF(X35&lt;&gt;0,+(Y35/X35)*100,0)</f>
        <v>-1.2443397045540554</v>
      </c>
      <c r="AA35" s="33">
        <f>SUM(AA24:AA34)</f>
        <v>3292395000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-221622862</v>
      </c>
      <c r="D37" s="46">
        <f>+D21-D35</f>
        <v>0</v>
      </c>
      <c r="E37" s="47">
        <f t="shared" si="2"/>
        <v>-38653300</v>
      </c>
      <c r="F37" s="48">
        <f t="shared" si="2"/>
        <v>-107455100</v>
      </c>
      <c r="G37" s="48">
        <f t="shared" si="2"/>
        <v>271007950</v>
      </c>
      <c r="H37" s="48">
        <f t="shared" si="2"/>
        <v>59562142</v>
      </c>
      <c r="I37" s="48">
        <f t="shared" si="2"/>
        <v>-138289511</v>
      </c>
      <c r="J37" s="48">
        <f t="shared" si="2"/>
        <v>192280581</v>
      </c>
      <c r="K37" s="48">
        <f t="shared" si="2"/>
        <v>-7777242</v>
      </c>
      <c r="L37" s="48">
        <f t="shared" si="2"/>
        <v>-28558878</v>
      </c>
      <c r="M37" s="48">
        <f t="shared" si="2"/>
        <v>-189486927</v>
      </c>
      <c r="N37" s="48">
        <f t="shared" si="2"/>
        <v>-225823047</v>
      </c>
      <c r="O37" s="48">
        <f t="shared" si="2"/>
        <v>209751479</v>
      </c>
      <c r="P37" s="48">
        <f t="shared" si="2"/>
        <v>-54275657</v>
      </c>
      <c r="Q37" s="48">
        <f t="shared" si="2"/>
        <v>77010474</v>
      </c>
      <c r="R37" s="48">
        <f t="shared" si="2"/>
        <v>232486296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198943830</v>
      </c>
      <c r="X37" s="48">
        <f>IF(F21=F35,0,X21-X35)</f>
        <v>179872050</v>
      </c>
      <c r="Y37" s="48">
        <f t="shared" si="2"/>
        <v>19071780</v>
      </c>
      <c r="Z37" s="49">
        <f>+IF(X37&lt;&gt;0,+(Y37/X37)*100,0)</f>
        <v>10.602970278039306</v>
      </c>
      <c r="AA37" s="46">
        <f>+AA21-AA35</f>
        <v>-107455100</v>
      </c>
    </row>
    <row r="38" spans="1:27" ht="22.5" customHeight="1">
      <c r="A38" s="50" t="s">
        <v>60</v>
      </c>
      <c r="B38" s="29"/>
      <c r="C38" s="6">
        <v>98097794</v>
      </c>
      <c r="D38" s="6"/>
      <c r="E38" s="7">
        <v>191232000</v>
      </c>
      <c r="F38" s="8">
        <v>181294000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181232000</v>
      </c>
      <c r="Y38" s="8">
        <v>-181232000</v>
      </c>
      <c r="Z38" s="2">
        <v>-100</v>
      </c>
      <c r="AA38" s="6">
        <v>181294000</v>
      </c>
    </row>
    <row r="39" spans="1:27" ht="57" customHeight="1">
      <c r="A39" s="50" t="s">
        <v>61</v>
      </c>
      <c r="B39" s="29"/>
      <c r="C39" s="28">
        <v>19528333</v>
      </c>
      <c r="D39" s="28"/>
      <c r="E39" s="7">
        <v>13174500</v>
      </c>
      <c r="F39" s="26">
        <v>13174500</v>
      </c>
      <c r="G39" s="26"/>
      <c r="H39" s="26"/>
      <c r="I39" s="26">
        <v>3216797</v>
      </c>
      <c r="J39" s="26">
        <v>3216797</v>
      </c>
      <c r="K39" s="26">
        <v>951031</v>
      </c>
      <c r="L39" s="26">
        <v>951032</v>
      </c>
      <c r="M39" s="26">
        <v>951031</v>
      </c>
      <c r="N39" s="26">
        <v>2853094</v>
      </c>
      <c r="O39" s="26">
        <v>951031</v>
      </c>
      <c r="P39" s="26">
        <v>951031</v>
      </c>
      <c r="Q39" s="26">
        <v>951031</v>
      </c>
      <c r="R39" s="26">
        <v>2853093</v>
      </c>
      <c r="S39" s="26"/>
      <c r="T39" s="26"/>
      <c r="U39" s="26"/>
      <c r="V39" s="26"/>
      <c r="W39" s="26">
        <v>8922984</v>
      </c>
      <c r="X39" s="26">
        <v>9789422</v>
      </c>
      <c r="Y39" s="26">
        <v>-866438</v>
      </c>
      <c r="Z39" s="27">
        <v>-8.85</v>
      </c>
      <c r="AA39" s="28">
        <v>13174500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-103996735</v>
      </c>
      <c r="D41" s="56">
        <f>SUM(D37:D40)</f>
        <v>0</v>
      </c>
      <c r="E41" s="57">
        <f t="shared" si="3"/>
        <v>165753200</v>
      </c>
      <c r="F41" s="58">
        <f t="shared" si="3"/>
        <v>87013400</v>
      </c>
      <c r="G41" s="58">
        <f t="shared" si="3"/>
        <v>271007950</v>
      </c>
      <c r="H41" s="58">
        <f t="shared" si="3"/>
        <v>59562142</v>
      </c>
      <c r="I41" s="58">
        <f t="shared" si="3"/>
        <v>-135072714</v>
      </c>
      <c r="J41" s="58">
        <f t="shared" si="3"/>
        <v>195497378</v>
      </c>
      <c r="K41" s="58">
        <f t="shared" si="3"/>
        <v>-6826211</v>
      </c>
      <c r="L41" s="58">
        <f t="shared" si="3"/>
        <v>-27607846</v>
      </c>
      <c r="M41" s="58">
        <f t="shared" si="3"/>
        <v>-188535896</v>
      </c>
      <c r="N41" s="58">
        <f t="shared" si="3"/>
        <v>-222969953</v>
      </c>
      <c r="O41" s="58">
        <f t="shared" si="3"/>
        <v>210702510</v>
      </c>
      <c r="P41" s="58">
        <f t="shared" si="3"/>
        <v>-53324626</v>
      </c>
      <c r="Q41" s="58">
        <f t="shared" si="3"/>
        <v>77961505</v>
      </c>
      <c r="R41" s="58">
        <f t="shared" si="3"/>
        <v>235339389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207866814</v>
      </c>
      <c r="X41" s="58">
        <f t="shared" si="3"/>
        <v>370893472</v>
      </c>
      <c r="Y41" s="58">
        <f t="shared" si="3"/>
        <v>-163026658</v>
      </c>
      <c r="Z41" s="59">
        <f>+IF(X41&lt;&gt;0,+(Y41/X41)*100,0)</f>
        <v>-43.95511657859538</v>
      </c>
      <c r="AA41" s="56">
        <f>SUM(AA37:AA40)</f>
        <v>87013400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-103996735</v>
      </c>
      <c r="D43" s="64">
        <f>+D41-D42</f>
        <v>0</v>
      </c>
      <c r="E43" s="65">
        <f t="shared" si="4"/>
        <v>165753200</v>
      </c>
      <c r="F43" s="66">
        <f t="shared" si="4"/>
        <v>87013400</v>
      </c>
      <c r="G43" s="66">
        <f t="shared" si="4"/>
        <v>271007950</v>
      </c>
      <c r="H43" s="66">
        <f t="shared" si="4"/>
        <v>59562142</v>
      </c>
      <c r="I43" s="66">
        <f t="shared" si="4"/>
        <v>-135072714</v>
      </c>
      <c r="J43" s="66">
        <f t="shared" si="4"/>
        <v>195497378</v>
      </c>
      <c r="K43" s="66">
        <f t="shared" si="4"/>
        <v>-6826211</v>
      </c>
      <c r="L43" s="66">
        <f t="shared" si="4"/>
        <v>-27607846</v>
      </c>
      <c r="M43" s="66">
        <f t="shared" si="4"/>
        <v>-188535896</v>
      </c>
      <c r="N43" s="66">
        <f t="shared" si="4"/>
        <v>-222969953</v>
      </c>
      <c r="O43" s="66">
        <f t="shared" si="4"/>
        <v>210702510</v>
      </c>
      <c r="P43" s="66">
        <f t="shared" si="4"/>
        <v>-53324626</v>
      </c>
      <c r="Q43" s="66">
        <f t="shared" si="4"/>
        <v>77961505</v>
      </c>
      <c r="R43" s="66">
        <f t="shared" si="4"/>
        <v>235339389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207866814</v>
      </c>
      <c r="X43" s="66">
        <f t="shared" si="4"/>
        <v>370893472</v>
      </c>
      <c r="Y43" s="66">
        <f t="shared" si="4"/>
        <v>-163026658</v>
      </c>
      <c r="Z43" s="67">
        <f>+IF(X43&lt;&gt;0,+(Y43/X43)*100,0)</f>
        <v>-43.95511657859538</v>
      </c>
      <c r="AA43" s="64">
        <f>+AA41-AA42</f>
        <v>87013400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-103996735</v>
      </c>
      <c r="D45" s="56">
        <f>SUM(D43:D44)</f>
        <v>0</v>
      </c>
      <c r="E45" s="57">
        <f t="shared" si="5"/>
        <v>165753200</v>
      </c>
      <c r="F45" s="58">
        <f t="shared" si="5"/>
        <v>87013400</v>
      </c>
      <c r="G45" s="58">
        <f t="shared" si="5"/>
        <v>271007950</v>
      </c>
      <c r="H45" s="58">
        <f t="shared" si="5"/>
        <v>59562142</v>
      </c>
      <c r="I45" s="58">
        <f t="shared" si="5"/>
        <v>-135072714</v>
      </c>
      <c r="J45" s="58">
        <f t="shared" si="5"/>
        <v>195497378</v>
      </c>
      <c r="K45" s="58">
        <f t="shared" si="5"/>
        <v>-6826211</v>
      </c>
      <c r="L45" s="58">
        <f t="shared" si="5"/>
        <v>-27607846</v>
      </c>
      <c r="M45" s="58">
        <f t="shared" si="5"/>
        <v>-188535896</v>
      </c>
      <c r="N45" s="58">
        <f t="shared" si="5"/>
        <v>-222969953</v>
      </c>
      <c r="O45" s="58">
        <f t="shared" si="5"/>
        <v>210702510</v>
      </c>
      <c r="P45" s="58">
        <f t="shared" si="5"/>
        <v>-53324626</v>
      </c>
      <c r="Q45" s="58">
        <f t="shared" si="5"/>
        <v>77961505</v>
      </c>
      <c r="R45" s="58">
        <f t="shared" si="5"/>
        <v>235339389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207866814</v>
      </c>
      <c r="X45" s="58">
        <f t="shared" si="5"/>
        <v>370893472</v>
      </c>
      <c r="Y45" s="58">
        <f t="shared" si="5"/>
        <v>-163026658</v>
      </c>
      <c r="Z45" s="59">
        <f>+IF(X45&lt;&gt;0,+(Y45/X45)*100,0)</f>
        <v>-43.95511657859538</v>
      </c>
      <c r="AA45" s="56">
        <f>SUM(AA43:AA44)</f>
        <v>87013400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-103996735</v>
      </c>
      <c r="D47" s="71">
        <f>SUM(D45:D46)</f>
        <v>0</v>
      </c>
      <c r="E47" s="72">
        <f t="shared" si="6"/>
        <v>165753200</v>
      </c>
      <c r="F47" s="73">
        <f t="shared" si="6"/>
        <v>87013400</v>
      </c>
      <c r="G47" s="73">
        <f t="shared" si="6"/>
        <v>271007950</v>
      </c>
      <c r="H47" s="74">
        <f t="shared" si="6"/>
        <v>59562142</v>
      </c>
      <c r="I47" s="74">
        <f t="shared" si="6"/>
        <v>-135072714</v>
      </c>
      <c r="J47" s="74">
        <f t="shared" si="6"/>
        <v>195497378</v>
      </c>
      <c r="K47" s="74">
        <f t="shared" si="6"/>
        <v>-6826211</v>
      </c>
      <c r="L47" s="74">
        <f t="shared" si="6"/>
        <v>-27607846</v>
      </c>
      <c r="M47" s="73">
        <f t="shared" si="6"/>
        <v>-188535896</v>
      </c>
      <c r="N47" s="73">
        <f t="shared" si="6"/>
        <v>-222969953</v>
      </c>
      <c r="O47" s="74">
        <f t="shared" si="6"/>
        <v>210702510</v>
      </c>
      <c r="P47" s="74">
        <f t="shared" si="6"/>
        <v>-53324626</v>
      </c>
      <c r="Q47" s="74">
        <f t="shared" si="6"/>
        <v>77961505</v>
      </c>
      <c r="R47" s="74">
        <f t="shared" si="6"/>
        <v>235339389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207866814</v>
      </c>
      <c r="X47" s="74">
        <f t="shared" si="6"/>
        <v>370893472</v>
      </c>
      <c r="Y47" s="74">
        <f t="shared" si="6"/>
        <v>-163026658</v>
      </c>
      <c r="Z47" s="75">
        <f>+IF(X47&lt;&gt;0,+(Y47/X47)*100,0)</f>
        <v>-43.95511657859538</v>
      </c>
      <c r="AA47" s="76">
        <f>SUM(AA45:AA46)</f>
        <v>87013400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54035045</v>
      </c>
      <c r="D5" s="6"/>
      <c r="E5" s="7">
        <v>56410880</v>
      </c>
      <c r="F5" s="8">
        <v>56410880</v>
      </c>
      <c r="G5" s="8">
        <v>60723548</v>
      </c>
      <c r="H5" s="8">
        <v>2510384</v>
      </c>
      <c r="I5" s="8">
        <v>-221962</v>
      </c>
      <c r="J5" s="8">
        <v>63011970</v>
      </c>
      <c r="K5" s="8">
        <v>-24129439</v>
      </c>
      <c r="L5" s="8">
        <v>2374074</v>
      </c>
      <c r="M5" s="8">
        <v>1256888</v>
      </c>
      <c r="N5" s="8">
        <v>-20498477</v>
      </c>
      <c r="O5" s="8">
        <v>1089511</v>
      </c>
      <c r="P5" s="8">
        <v>2540449</v>
      </c>
      <c r="Q5" s="8">
        <v>2548142</v>
      </c>
      <c r="R5" s="8">
        <v>6178102</v>
      </c>
      <c r="S5" s="8"/>
      <c r="T5" s="8"/>
      <c r="U5" s="8"/>
      <c r="V5" s="8"/>
      <c r="W5" s="8">
        <v>48691595</v>
      </c>
      <c r="X5" s="8">
        <v>44698259</v>
      </c>
      <c r="Y5" s="8">
        <v>3993336</v>
      </c>
      <c r="Z5" s="2">
        <v>8.93</v>
      </c>
      <c r="AA5" s="6">
        <v>56410880</v>
      </c>
    </row>
    <row r="6" spans="1:27" ht="13.5">
      <c r="A6" s="23" t="s">
        <v>32</v>
      </c>
      <c r="B6" s="24"/>
      <c r="C6" s="6">
        <v>68750074</v>
      </c>
      <c r="D6" s="6"/>
      <c r="E6" s="7">
        <v>74044730</v>
      </c>
      <c r="F6" s="8">
        <v>74044730</v>
      </c>
      <c r="G6" s="8">
        <v>4872351</v>
      </c>
      <c r="H6" s="8">
        <v>5865327</v>
      </c>
      <c r="I6" s="8">
        <v>24651969</v>
      </c>
      <c r="J6" s="8">
        <v>35389647</v>
      </c>
      <c r="K6" s="8">
        <v>-12524758</v>
      </c>
      <c r="L6" s="8">
        <v>6536358</v>
      </c>
      <c r="M6" s="8">
        <v>4092940</v>
      </c>
      <c r="N6" s="8">
        <v>-1895460</v>
      </c>
      <c r="O6" s="8">
        <v>7817391</v>
      </c>
      <c r="P6" s="8">
        <v>5988361</v>
      </c>
      <c r="Q6" s="8">
        <v>4594250</v>
      </c>
      <c r="R6" s="8">
        <v>18400002</v>
      </c>
      <c r="S6" s="8"/>
      <c r="T6" s="8"/>
      <c r="U6" s="8"/>
      <c r="V6" s="8"/>
      <c r="W6" s="8">
        <v>51894189</v>
      </c>
      <c r="X6" s="8">
        <v>54775258</v>
      </c>
      <c r="Y6" s="8">
        <v>-2881069</v>
      </c>
      <c r="Z6" s="2">
        <v>-5.26</v>
      </c>
      <c r="AA6" s="6">
        <v>74044730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12244144</v>
      </c>
      <c r="D9" s="6"/>
      <c r="E9" s="7">
        <v>11848700</v>
      </c>
      <c r="F9" s="8">
        <v>11848700</v>
      </c>
      <c r="G9" s="8">
        <v>1170355</v>
      </c>
      <c r="H9" s="8">
        <v>1101471</v>
      </c>
      <c r="I9" s="8">
        <v>1178959</v>
      </c>
      <c r="J9" s="8">
        <v>3450785</v>
      </c>
      <c r="K9" s="8">
        <v>1175665</v>
      </c>
      <c r="L9" s="8">
        <v>1087410</v>
      </c>
      <c r="M9" s="8">
        <v>842472</v>
      </c>
      <c r="N9" s="8">
        <v>3105547</v>
      </c>
      <c r="O9" s="8">
        <v>1170259</v>
      </c>
      <c r="P9" s="8">
        <v>1172833</v>
      </c>
      <c r="Q9" s="8">
        <v>1178804</v>
      </c>
      <c r="R9" s="8">
        <v>3521896</v>
      </c>
      <c r="S9" s="8"/>
      <c r="T9" s="8"/>
      <c r="U9" s="8"/>
      <c r="V9" s="8"/>
      <c r="W9" s="8">
        <v>10078228</v>
      </c>
      <c r="X9" s="8">
        <v>8895828</v>
      </c>
      <c r="Y9" s="8">
        <v>1182400</v>
      </c>
      <c r="Z9" s="2">
        <v>13.29</v>
      </c>
      <c r="AA9" s="6">
        <v>11848700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1622412</v>
      </c>
      <c r="D11" s="6"/>
      <c r="E11" s="7">
        <v>1449700</v>
      </c>
      <c r="F11" s="8">
        <v>1449700</v>
      </c>
      <c r="G11" s="8">
        <v>614251</v>
      </c>
      <c r="H11" s="8">
        <v>89653</v>
      </c>
      <c r="I11" s="8">
        <v>18917</v>
      </c>
      <c r="J11" s="8">
        <v>722821</v>
      </c>
      <c r="K11" s="8">
        <v>110245</v>
      </c>
      <c r="L11" s="8">
        <v>163546</v>
      </c>
      <c r="M11" s="8">
        <v>2158</v>
      </c>
      <c r="N11" s="8">
        <v>275949</v>
      </c>
      <c r="O11" s="8">
        <v>89003</v>
      </c>
      <c r="P11" s="8">
        <v>-147</v>
      </c>
      <c r="Q11" s="8">
        <v>54328</v>
      </c>
      <c r="R11" s="8">
        <v>143184</v>
      </c>
      <c r="S11" s="8"/>
      <c r="T11" s="8"/>
      <c r="U11" s="8"/>
      <c r="V11" s="8"/>
      <c r="W11" s="8">
        <v>1141954</v>
      </c>
      <c r="X11" s="8">
        <v>1253107</v>
      </c>
      <c r="Y11" s="8">
        <v>-111153</v>
      </c>
      <c r="Z11" s="2">
        <v>-8.87</v>
      </c>
      <c r="AA11" s="6">
        <v>1449700</v>
      </c>
    </row>
    <row r="12" spans="1:27" ht="13.5">
      <c r="A12" s="25" t="s">
        <v>37</v>
      </c>
      <c r="B12" s="29"/>
      <c r="C12" s="6">
        <v>4787326</v>
      </c>
      <c r="D12" s="6"/>
      <c r="E12" s="7">
        <v>5145320</v>
      </c>
      <c r="F12" s="8">
        <v>5145320</v>
      </c>
      <c r="G12" s="8">
        <v>604022</v>
      </c>
      <c r="H12" s="8">
        <v>610576</v>
      </c>
      <c r="I12" s="8">
        <v>546464</v>
      </c>
      <c r="J12" s="8">
        <v>1761062</v>
      </c>
      <c r="K12" s="8">
        <v>482553</v>
      </c>
      <c r="L12" s="8">
        <v>417935</v>
      </c>
      <c r="M12" s="8">
        <v>86399</v>
      </c>
      <c r="N12" s="8">
        <v>986887</v>
      </c>
      <c r="O12" s="8">
        <v>1455794</v>
      </c>
      <c r="P12" s="8">
        <v>1622951</v>
      </c>
      <c r="Q12" s="8">
        <v>-733450</v>
      </c>
      <c r="R12" s="8">
        <v>2345295</v>
      </c>
      <c r="S12" s="8"/>
      <c r="T12" s="8"/>
      <c r="U12" s="8"/>
      <c r="V12" s="8"/>
      <c r="W12" s="8">
        <v>5093244</v>
      </c>
      <c r="X12" s="8">
        <v>293902</v>
      </c>
      <c r="Y12" s="8">
        <v>4799342</v>
      </c>
      <c r="Z12" s="2">
        <v>1632.97</v>
      </c>
      <c r="AA12" s="6">
        <v>5145320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44527666</v>
      </c>
      <c r="D15" s="6"/>
      <c r="E15" s="7">
        <v>47979610</v>
      </c>
      <c r="F15" s="8">
        <v>47979610</v>
      </c>
      <c r="G15" s="8">
        <v>176741</v>
      </c>
      <c r="H15" s="8">
        <v>260136</v>
      </c>
      <c r="I15" s="8">
        <v>7033675</v>
      </c>
      <c r="J15" s="8">
        <v>7470552</v>
      </c>
      <c r="K15" s="8">
        <v>358284</v>
      </c>
      <c r="L15" s="8">
        <v>333523</v>
      </c>
      <c r="M15" s="8">
        <v>7636168</v>
      </c>
      <c r="N15" s="8">
        <v>8327975</v>
      </c>
      <c r="O15" s="8">
        <v>-140882</v>
      </c>
      <c r="P15" s="8">
        <v>263947</v>
      </c>
      <c r="Q15" s="8">
        <v>246738</v>
      </c>
      <c r="R15" s="8">
        <v>369803</v>
      </c>
      <c r="S15" s="8"/>
      <c r="T15" s="8"/>
      <c r="U15" s="8"/>
      <c r="V15" s="8"/>
      <c r="W15" s="8">
        <v>16168330</v>
      </c>
      <c r="X15" s="8">
        <v>37780987</v>
      </c>
      <c r="Y15" s="8">
        <v>-21612657</v>
      </c>
      <c r="Z15" s="2">
        <v>-57.21</v>
      </c>
      <c r="AA15" s="6">
        <v>47979610</v>
      </c>
    </row>
    <row r="16" spans="1:27" ht="13.5">
      <c r="A16" s="23" t="s">
        <v>41</v>
      </c>
      <c r="B16" s="29"/>
      <c r="C16" s="6">
        <v>20988</v>
      </c>
      <c r="D16" s="6"/>
      <c r="E16" s="7">
        <v>81050</v>
      </c>
      <c r="F16" s="8">
        <v>81050</v>
      </c>
      <c r="G16" s="8">
        <v>397</v>
      </c>
      <c r="H16" s="8">
        <v>644</v>
      </c>
      <c r="I16" s="8">
        <v>898</v>
      </c>
      <c r="J16" s="8">
        <v>1939</v>
      </c>
      <c r="K16" s="8">
        <v>397</v>
      </c>
      <c r="L16" s="8">
        <v>1169</v>
      </c>
      <c r="M16" s="8">
        <v>584</v>
      </c>
      <c r="N16" s="8">
        <v>2150</v>
      </c>
      <c r="O16" s="8">
        <v>6403</v>
      </c>
      <c r="P16" s="8">
        <v>3314</v>
      </c>
      <c r="Q16" s="8">
        <v>1335</v>
      </c>
      <c r="R16" s="8">
        <v>11052</v>
      </c>
      <c r="S16" s="8"/>
      <c r="T16" s="8"/>
      <c r="U16" s="8"/>
      <c r="V16" s="8"/>
      <c r="W16" s="8">
        <v>15141</v>
      </c>
      <c r="X16" s="8">
        <v>54273</v>
      </c>
      <c r="Y16" s="8">
        <v>-39132</v>
      </c>
      <c r="Z16" s="2">
        <v>-72.1</v>
      </c>
      <c r="AA16" s="6">
        <v>81050</v>
      </c>
    </row>
    <row r="17" spans="1:27" ht="13.5">
      <c r="A17" s="23" t="s">
        <v>42</v>
      </c>
      <c r="B17" s="29"/>
      <c r="C17" s="6">
        <v>3480838</v>
      </c>
      <c r="D17" s="6"/>
      <c r="E17" s="7">
        <v>4139290</v>
      </c>
      <c r="F17" s="8">
        <v>4139290</v>
      </c>
      <c r="G17" s="8">
        <v>338396</v>
      </c>
      <c r="H17" s="8">
        <v>324128</v>
      </c>
      <c r="I17" s="8">
        <v>273021</v>
      </c>
      <c r="J17" s="8">
        <v>935545</v>
      </c>
      <c r="K17" s="8">
        <v>307093</v>
      </c>
      <c r="L17" s="8">
        <v>246500</v>
      </c>
      <c r="M17" s="8">
        <v>263007</v>
      </c>
      <c r="N17" s="8">
        <v>816600</v>
      </c>
      <c r="O17" s="8">
        <v>291041</v>
      </c>
      <c r="P17" s="8">
        <v>300181</v>
      </c>
      <c r="Q17" s="8">
        <v>230603</v>
      </c>
      <c r="R17" s="8">
        <v>821825</v>
      </c>
      <c r="S17" s="8"/>
      <c r="T17" s="8"/>
      <c r="U17" s="8"/>
      <c r="V17" s="8"/>
      <c r="W17" s="8">
        <v>2573970</v>
      </c>
      <c r="X17" s="8">
        <v>3097388</v>
      </c>
      <c r="Y17" s="8">
        <v>-523418</v>
      </c>
      <c r="Z17" s="2">
        <v>-16.9</v>
      </c>
      <c r="AA17" s="6">
        <v>4139290</v>
      </c>
    </row>
    <row r="18" spans="1:27" ht="13.5">
      <c r="A18" s="23" t="s">
        <v>43</v>
      </c>
      <c r="B18" s="29"/>
      <c r="C18" s="6">
        <v>215087078</v>
      </c>
      <c r="D18" s="6"/>
      <c r="E18" s="7">
        <v>237324840</v>
      </c>
      <c r="F18" s="8">
        <v>244324840</v>
      </c>
      <c r="G18" s="8">
        <v>92793724</v>
      </c>
      <c r="H18" s="8">
        <v>1736274</v>
      </c>
      <c r="I18" s="8">
        <v>4073191</v>
      </c>
      <c r="J18" s="8">
        <v>98603189</v>
      </c>
      <c r="K18" s="8">
        <v>3326759</v>
      </c>
      <c r="L18" s="8">
        <v>4835393</v>
      </c>
      <c r="M18" s="8">
        <v>76840028</v>
      </c>
      <c r="N18" s="8">
        <v>85002180</v>
      </c>
      <c r="O18" s="8">
        <v>9488820</v>
      </c>
      <c r="P18" s="8">
        <v>5742855</v>
      </c>
      <c r="Q18" s="8">
        <v>54834761</v>
      </c>
      <c r="R18" s="8">
        <v>70066436</v>
      </c>
      <c r="S18" s="8"/>
      <c r="T18" s="8"/>
      <c r="U18" s="8"/>
      <c r="V18" s="8"/>
      <c r="W18" s="8">
        <v>253671805</v>
      </c>
      <c r="X18" s="8">
        <v>185066399</v>
      </c>
      <c r="Y18" s="8">
        <v>68605406</v>
      </c>
      <c r="Z18" s="2">
        <v>37.07</v>
      </c>
      <c r="AA18" s="6">
        <v>244324840</v>
      </c>
    </row>
    <row r="19" spans="1:27" ht="13.5">
      <c r="A19" s="23" t="s">
        <v>44</v>
      </c>
      <c r="B19" s="29"/>
      <c r="C19" s="6">
        <v>1940027</v>
      </c>
      <c r="D19" s="6"/>
      <c r="E19" s="7">
        <v>2220200</v>
      </c>
      <c r="F19" s="26">
        <v>2220200</v>
      </c>
      <c r="G19" s="26">
        <v>128013</v>
      </c>
      <c r="H19" s="26">
        <v>160991</v>
      </c>
      <c r="I19" s="26">
        <v>351054</v>
      </c>
      <c r="J19" s="26">
        <v>640058</v>
      </c>
      <c r="K19" s="26">
        <v>197061</v>
      </c>
      <c r="L19" s="26">
        <v>184103</v>
      </c>
      <c r="M19" s="26">
        <v>147140</v>
      </c>
      <c r="N19" s="26">
        <v>528304</v>
      </c>
      <c r="O19" s="26">
        <v>164494</v>
      </c>
      <c r="P19" s="26">
        <v>88635</v>
      </c>
      <c r="Q19" s="26">
        <v>62625</v>
      </c>
      <c r="R19" s="26">
        <v>315754</v>
      </c>
      <c r="S19" s="26"/>
      <c r="T19" s="26"/>
      <c r="U19" s="26"/>
      <c r="V19" s="26"/>
      <c r="W19" s="26">
        <v>1484116</v>
      </c>
      <c r="X19" s="26">
        <v>1749237</v>
      </c>
      <c r="Y19" s="26">
        <v>-265121</v>
      </c>
      <c r="Z19" s="27">
        <v>-15.16</v>
      </c>
      <c r="AA19" s="28">
        <v>2220200</v>
      </c>
    </row>
    <row r="20" spans="1:27" ht="13.5">
      <c r="A20" s="23" t="s">
        <v>45</v>
      </c>
      <c r="B20" s="29"/>
      <c r="C20" s="6">
        <v>905203</v>
      </c>
      <c r="D20" s="6"/>
      <c r="E20" s="7">
        <v>1200000</v>
      </c>
      <c r="F20" s="8">
        <v>1200000</v>
      </c>
      <c r="G20" s="8"/>
      <c r="H20" s="8"/>
      <c r="I20" s="30"/>
      <c r="J20" s="8"/>
      <c r="K20" s="8"/>
      <c r="L20" s="8">
        <v>150000</v>
      </c>
      <c r="M20" s="8"/>
      <c r="N20" s="8">
        <v>150000</v>
      </c>
      <c r="O20" s="8">
        <v>57502</v>
      </c>
      <c r="P20" s="30"/>
      <c r="Q20" s="8"/>
      <c r="R20" s="8">
        <v>57502</v>
      </c>
      <c r="S20" s="8"/>
      <c r="T20" s="8"/>
      <c r="U20" s="8"/>
      <c r="V20" s="8"/>
      <c r="W20" s="30">
        <v>207502</v>
      </c>
      <c r="X20" s="8">
        <v>900000</v>
      </c>
      <c r="Y20" s="8">
        <v>-692498</v>
      </c>
      <c r="Z20" s="2">
        <v>-76.94</v>
      </c>
      <c r="AA20" s="6">
        <v>1200000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407400801</v>
      </c>
      <c r="D21" s="33">
        <f t="shared" si="0"/>
        <v>0</v>
      </c>
      <c r="E21" s="34">
        <f t="shared" si="0"/>
        <v>441844320</v>
      </c>
      <c r="F21" s="35">
        <f t="shared" si="0"/>
        <v>448844320</v>
      </c>
      <c r="G21" s="35">
        <f t="shared" si="0"/>
        <v>161421798</v>
      </c>
      <c r="H21" s="35">
        <f t="shared" si="0"/>
        <v>12659584</v>
      </c>
      <c r="I21" s="35">
        <f t="shared" si="0"/>
        <v>37906186</v>
      </c>
      <c r="J21" s="35">
        <f t="shared" si="0"/>
        <v>211987568</v>
      </c>
      <c r="K21" s="35">
        <f t="shared" si="0"/>
        <v>-30696140</v>
      </c>
      <c r="L21" s="35">
        <f t="shared" si="0"/>
        <v>16330011</v>
      </c>
      <c r="M21" s="35">
        <f t="shared" si="0"/>
        <v>91167784</v>
      </c>
      <c r="N21" s="35">
        <f t="shared" si="0"/>
        <v>76801655</v>
      </c>
      <c r="O21" s="35">
        <f t="shared" si="0"/>
        <v>21489336</v>
      </c>
      <c r="P21" s="35">
        <f t="shared" si="0"/>
        <v>17723379</v>
      </c>
      <c r="Q21" s="35">
        <f t="shared" si="0"/>
        <v>63018136</v>
      </c>
      <c r="R21" s="35">
        <f t="shared" si="0"/>
        <v>102230851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391020074</v>
      </c>
      <c r="X21" s="35">
        <f t="shared" si="0"/>
        <v>338564638</v>
      </c>
      <c r="Y21" s="35">
        <f t="shared" si="0"/>
        <v>52455436</v>
      </c>
      <c r="Z21" s="36">
        <f>+IF(X21&lt;&gt;0,+(Y21/X21)*100,0)</f>
        <v>15.49347749660731</v>
      </c>
      <c r="AA21" s="33">
        <f>SUM(AA5:AA20)</f>
        <v>448844320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131378186</v>
      </c>
      <c r="D24" s="6"/>
      <c r="E24" s="7">
        <v>143744860</v>
      </c>
      <c r="F24" s="8">
        <v>143744860</v>
      </c>
      <c r="G24" s="8">
        <v>11791692</v>
      </c>
      <c r="H24" s="8">
        <v>9947212</v>
      </c>
      <c r="I24" s="8">
        <v>11057590</v>
      </c>
      <c r="J24" s="8">
        <v>32796494</v>
      </c>
      <c r="K24" s="8">
        <v>11127668</v>
      </c>
      <c r="L24" s="8">
        <v>12043654</v>
      </c>
      <c r="M24" s="8">
        <v>16406717</v>
      </c>
      <c r="N24" s="8">
        <v>39578039</v>
      </c>
      <c r="O24" s="8">
        <v>11371419</v>
      </c>
      <c r="P24" s="8">
        <v>11138457</v>
      </c>
      <c r="Q24" s="8">
        <v>11052376</v>
      </c>
      <c r="R24" s="8">
        <v>33562252</v>
      </c>
      <c r="S24" s="8"/>
      <c r="T24" s="8"/>
      <c r="U24" s="8"/>
      <c r="V24" s="8"/>
      <c r="W24" s="8">
        <v>105936785</v>
      </c>
      <c r="X24" s="8">
        <v>107808786</v>
      </c>
      <c r="Y24" s="8">
        <v>-1872001</v>
      </c>
      <c r="Z24" s="2">
        <v>-1.74</v>
      </c>
      <c r="AA24" s="6">
        <v>143744860</v>
      </c>
    </row>
    <row r="25" spans="1:27" ht="13.5">
      <c r="A25" s="25" t="s">
        <v>49</v>
      </c>
      <c r="B25" s="24"/>
      <c r="C25" s="6">
        <v>21509842</v>
      </c>
      <c r="D25" s="6"/>
      <c r="E25" s="7">
        <v>22957210</v>
      </c>
      <c r="F25" s="8">
        <v>22957210</v>
      </c>
      <c r="G25" s="8">
        <v>1803208</v>
      </c>
      <c r="H25" s="8">
        <v>1840014</v>
      </c>
      <c r="I25" s="8">
        <v>1815255</v>
      </c>
      <c r="J25" s="8">
        <v>5458477</v>
      </c>
      <c r="K25" s="8">
        <v>1818858</v>
      </c>
      <c r="L25" s="8">
        <v>1812659</v>
      </c>
      <c r="M25" s="8">
        <v>1815874</v>
      </c>
      <c r="N25" s="8">
        <v>5447391</v>
      </c>
      <c r="O25" s="8">
        <v>1808396</v>
      </c>
      <c r="P25" s="8">
        <v>1817626</v>
      </c>
      <c r="Q25" s="8">
        <v>1804341</v>
      </c>
      <c r="R25" s="8">
        <v>5430363</v>
      </c>
      <c r="S25" s="8"/>
      <c r="T25" s="8"/>
      <c r="U25" s="8"/>
      <c r="V25" s="8"/>
      <c r="W25" s="8">
        <v>16336231</v>
      </c>
      <c r="X25" s="8">
        <v>17217945</v>
      </c>
      <c r="Y25" s="8">
        <v>-881714</v>
      </c>
      <c r="Z25" s="2">
        <v>-5.12</v>
      </c>
      <c r="AA25" s="6">
        <v>22957210</v>
      </c>
    </row>
    <row r="26" spans="1:27" ht="13.5">
      <c r="A26" s="25" t="s">
        <v>50</v>
      </c>
      <c r="B26" s="24"/>
      <c r="C26" s="6">
        <v>43051015</v>
      </c>
      <c r="D26" s="6"/>
      <c r="E26" s="7">
        <v>46201600</v>
      </c>
      <c r="F26" s="8">
        <v>46201600</v>
      </c>
      <c r="G26" s="8">
        <v>3850133</v>
      </c>
      <c r="H26" s="8">
        <v>3850133</v>
      </c>
      <c r="I26" s="8"/>
      <c r="J26" s="8">
        <v>7700266</v>
      </c>
      <c r="K26" s="8">
        <v>7700266</v>
      </c>
      <c r="L26" s="8">
        <v>3850133</v>
      </c>
      <c r="M26" s="8">
        <v>3850133</v>
      </c>
      <c r="N26" s="8">
        <v>15400532</v>
      </c>
      <c r="O26" s="8"/>
      <c r="P26" s="8">
        <v>3850133</v>
      </c>
      <c r="Q26" s="8">
        <v>3850133</v>
      </c>
      <c r="R26" s="8">
        <v>7700266</v>
      </c>
      <c r="S26" s="8"/>
      <c r="T26" s="8"/>
      <c r="U26" s="8"/>
      <c r="V26" s="8"/>
      <c r="W26" s="8">
        <v>30801064</v>
      </c>
      <c r="X26" s="8">
        <v>34651197</v>
      </c>
      <c r="Y26" s="8">
        <v>-3850133</v>
      </c>
      <c r="Z26" s="2">
        <v>-11.11</v>
      </c>
      <c r="AA26" s="6">
        <v>46201600</v>
      </c>
    </row>
    <row r="27" spans="1:27" ht="13.5">
      <c r="A27" s="25" t="s">
        <v>51</v>
      </c>
      <c r="B27" s="24"/>
      <c r="C27" s="6">
        <v>52153515</v>
      </c>
      <c r="D27" s="6"/>
      <c r="E27" s="7">
        <v>52290040</v>
      </c>
      <c r="F27" s="8">
        <v>52290040</v>
      </c>
      <c r="G27" s="8"/>
      <c r="H27" s="8"/>
      <c r="I27" s="8"/>
      <c r="J27" s="8"/>
      <c r="K27" s="8"/>
      <c r="L27" s="8">
        <v>11599846</v>
      </c>
      <c r="M27" s="8"/>
      <c r="N27" s="8">
        <v>11599846</v>
      </c>
      <c r="O27" s="8"/>
      <c r="P27" s="8">
        <v>15120667</v>
      </c>
      <c r="Q27" s="8">
        <v>3562222</v>
      </c>
      <c r="R27" s="8">
        <v>18682889</v>
      </c>
      <c r="S27" s="8"/>
      <c r="T27" s="8"/>
      <c r="U27" s="8"/>
      <c r="V27" s="8"/>
      <c r="W27" s="8">
        <v>30282735</v>
      </c>
      <c r="X27" s="8">
        <v>38409003</v>
      </c>
      <c r="Y27" s="8">
        <v>-8126268</v>
      </c>
      <c r="Z27" s="2">
        <v>-21.16</v>
      </c>
      <c r="AA27" s="6">
        <v>52290040</v>
      </c>
    </row>
    <row r="28" spans="1:27" ht="13.5">
      <c r="A28" s="25" t="s">
        <v>52</v>
      </c>
      <c r="B28" s="24"/>
      <c r="C28" s="6">
        <v>447469</v>
      </c>
      <c r="D28" s="6"/>
      <c r="E28" s="7">
        <v>310190</v>
      </c>
      <c r="F28" s="8">
        <v>310190</v>
      </c>
      <c r="G28" s="8"/>
      <c r="H28" s="8"/>
      <c r="I28" s="8">
        <v>107336</v>
      </c>
      <c r="J28" s="8">
        <v>107336</v>
      </c>
      <c r="K28" s="8"/>
      <c r="L28" s="8"/>
      <c r="M28" s="8"/>
      <c r="N28" s="8"/>
      <c r="O28" s="8"/>
      <c r="P28" s="8"/>
      <c r="Q28" s="8">
        <v>202831</v>
      </c>
      <c r="R28" s="8">
        <v>202831</v>
      </c>
      <c r="S28" s="8"/>
      <c r="T28" s="8"/>
      <c r="U28" s="8"/>
      <c r="V28" s="8"/>
      <c r="W28" s="8">
        <v>310167</v>
      </c>
      <c r="X28" s="8">
        <v>316635</v>
      </c>
      <c r="Y28" s="8">
        <v>-6468</v>
      </c>
      <c r="Z28" s="2">
        <v>-2.04</v>
      </c>
      <c r="AA28" s="6">
        <v>310190</v>
      </c>
    </row>
    <row r="29" spans="1:27" ht="13.5">
      <c r="A29" s="25" t="s">
        <v>53</v>
      </c>
      <c r="B29" s="24"/>
      <c r="C29" s="6">
        <v>51506479</v>
      </c>
      <c r="D29" s="6"/>
      <c r="E29" s="7">
        <v>59531250</v>
      </c>
      <c r="F29" s="8">
        <v>59531250</v>
      </c>
      <c r="G29" s="8">
        <v>452329</v>
      </c>
      <c r="H29" s="8">
        <v>6527076</v>
      </c>
      <c r="I29" s="8">
        <v>6435990</v>
      </c>
      <c r="J29" s="8">
        <v>13415395</v>
      </c>
      <c r="K29" s="8">
        <v>4396828</v>
      </c>
      <c r="L29" s="8">
        <v>7936057</v>
      </c>
      <c r="M29" s="8">
        <v>544209</v>
      </c>
      <c r="N29" s="8">
        <v>12877094</v>
      </c>
      <c r="O29" s="8">
        <v>4545247</v>
      </c>
      <c r="P29" s="8">
        <v>4104922</v>
      </c>
      <c r="Q29" s="8">
        <v>3833554</v>
      </c>
      <c r="R29" s="8">
        <v>12483723</v>
      </c>
      <c r="S29" s="8"/>
      <c r="T29" s="8"/>
      <c r="U29" s="8"/>
      <c r="V29" s="8"/>
      <c r="W29" s="8">
        <v>38776212</v>
      </c>
      <c r="X29" s="8">
        <v>44648436</v>
      </c>
      <c r="Y29" s="8">
        <v>-5872224</v>
      </c>
      <c r="Z29" s="2">
        <v>-13.15</v>
      </c>
      <c r="AA29" s="6">
        <v>59531250</v>
      </c>
    </row>
    <row r="30" spans="1:27" ht="13.5">
      <c r="A30" s="25" t="s">
        <v>54</v>
      </c>
      <c r="B30" s="24"/>
      <c r="C30" s="6">
        <v>10033240</v>
      </c>
      <c r="D30" s="6"/>
      <c r="E30" s="7">
        <v>10799570</v>
      </c>
      <c r="F30" s="8">
        <v>10864970</v>
      </c>
      <c r="G30" s="8">
        <v>388998</v>
      </c>
      <c r="H30" s="8">
        <v>924824</v>
      </c>
      <c r="I30" s="8">
        <v>635009</v>
      </c>
      <c r="J30" s="8">
        <v>1948831</v>
      </c>
      <c r="K30" s="8">
        <v>1024437</v>
      </c>
      <c r="L30" s="8">
        <v>927077</v>
      </c>
      <c r="M30" s="8">
        <v>749028</v>
      </c>
      <c r="N30" s="8">
        <v>2700542</v>
      </c>
      <c r="O30" s="8">
        <v>895019</v>
      </c>
      <c r="P30" s="8">
        <v>928212</v>
      </c>
      <c r="Q30" s="8">
        <v>751965</v>
      </c>
      <c r="R30" s="8">
        <v>2575196</v>
      </c>
      <c r="S30" s="8"/>
      <c r="T30" s="8"/>
      <c r="U30" s="8"/>
      <c r="V30" s="8"/>
      <c r="W30" s="8">
        <v>7224569</v>
      </c>
      <c r="X30" s="8">
        <v>7706509</v>
      </c>
      <c r="Y30" s="8">
        <v>-481940</v>
      </c>
      <c r="Z30" s="2">
        <v>-6.25</v>
      </c>
      <c r="AA30" s="6">
        <v>10864970</v>
      </c>
    </row>
    <row r="31" spans="1:27" ht="13.5">
      <c r="A31" s="25" t="s">
        <v>55</v>
      </c>
      <c r="B31" s="24"/>
      <c r="C31" s="6">
        <v>101908038</v>
      </c>
      <c r="D31" s="6"/>
      <c r="E31" s="7">
        <v>117535370</v>
      </c>
      <c r="F31" s="8">
        <v>117587970</v>
      </c>
      <c r="G31" s="8">
        <v>16933210</v>
      </c>
      <c r="H31" s="8">
        <v>5526757</v>
      </c>
      <c r="I31" s="8">
        <v>7556434</v>
      </c>
      <c r="J31" s="8">
        <v>30016401</v>
      </c>
      <c r="K31" s="8">
        <v>11017140</v>
      </c>
      <c r="L31" s="8">
        <v>13868572</v>
      </c>
      <c r="M31" s="8">
        <v>9813356</v>
      </c>
      <c r="N31" s="8">
        <v>34699068</v>
      </c>
      <c r="O31" s="8">
        <v>12591289</v>
      </c>
      <c r="P31" s="8">
        <v>4256608</v>
      </c>
      <c r="Q31" s="8">
        <v>4317718</v>
      </c>
      <c r="R31" s="8">
        <v>21165615</v>
      </c>
      <c r="S31" s="8"/>
      <c r="T31" s="8"/>
      <c r="U31" s="8"/>
      <c r="V31" s="8"/>
      <c r="W31" s="8">
        <v>85881084</v>
      </c>
      <c r="X31" s="8">
        <v>78549836</v>
      </c>
      <c r="Y31" s="8">
        <v>7331248</v>
      </c>
      <c r="Z31" s="2">
        <v>9.33</v>
      </c>
      <c r="AA31" s="6">
        <v>117587970</v>
      </c>
    </row>
    <row r="32" spans="1:27" ht="13.5">
      <c r="A32" s="25" t="s">
        <v>43</v>
      </c>
      <c r="B32" s="24"/>
      <c r="C32" s="6">
        <v>5285959</v>
      </c>
      <c r="D32" s="6"/>
      <c r="E32" s="7">
        <v>5205530</v>
      </c>
      <c r="F32" s="8">
        <v>4971530</v>
      </c>
      <c r="G32" s="8">
        <v>315112</v>
      </c>
      <c r="H32" s="8">
        <v>119234</v>
      </c>
      <c r="I32" s="8">
        <v>99517</v>
      </c>
      <c r="J32" s="8">
        <v>533863</v>
      </c>
      <c r="K32" s="8">
        <v>264462</v>
      </c>
      <c r="L32" s="8">
        <v>716523</v>
      </c>
      <c r="M32" s="8">
        <v>273340</v>
      </c>
      <c r="N32" s="8">
        <v>1254325</v>
      </c>
      <c r="O32" s="8">
        <v>298262</v>
      </c>
      <c r="P32" s="8">
        <v>514894</v>
      </c>
      <c r="Q32" s="8">
        <v>3958</v>
      </c>
      <c r="R32" s="8">
        <v>817114</v>
      </c>
      <c r="S32" s="8"/>
      <c r="T32" s="8"/>
      <c r="U32" s="8"/>
      <c r="V32" s="8"/>
      <c r="W32" s="8">
        <v>2605302</v>
      </c>
      <c r="X32" s="8">
        <v>3234410</v>
      </c>
      <c r="Y32" s="8">
        <v>-629108</v>
      </c>
      <c r="Z32" s="2">
        <v>-19.45</v>
      </c>
      <c r="AA32" s="6">
        <v>4971530</v>
      </c>
    </row>
    <row r="33" spans="1:27" ht="13.5">
      <c r="A33" s="25" t="s">
        <v>56</v>
      </c>
      <c r="B33" s="24"/>
      <c r="C33" s="6">
        <v>35010607</v>
      </c>
      <c r="D33" s="6"/>
      <c r="E33" s="7">
        <v>36234040</v>
      </c>
      <c r="F33" s="8">
        <v>36350040</v>
      </c>
      <c r="G33" s="8">
        <v>27086628</v>
      </c>
      <c r="H33" s="8">
        <v>2881231</v>
      </c>
      <c r="I33" s="8">
        <v>2802067</v>
      </c>
      <c r="J33" s="8">
        <v>32769926</v>
      </c>
      <c r="K33" s="8">
        <v>-20610003</v>
      </c>
      <c r="L33" s="8">
        <v>3543187</v>
      </c>
      <c r="M33" s="8">
        <v>2373733</v>
      </c>
      <c r="N33" s="8">
        <v>-14693083</v>
      </c>
      <c r="O33" s="8">
        <v>4219890</v>
      </c>
      <c r="P33" s="8">
        <v>1786812</v>
      </c>
      <c r="Q33" s="8">
        <v>3698481</v>
      </c>
      <c r="R33" s="8">
        <v>9705183</v>
      </c>
      <c r="S33" s="8"/>
      <c r="T33" s="8"/>
      <c r="U33" s="8"/>
      <c r="V33" s="8"/>
      <c r="W33" s="8">
        <v>27782026</v>
      </c>
      <c r="X33" s="8">
        <v>24226600</v>
      </c>
      <c r="Y33" s="8">
        <v>3555426</v>
      </c>
      <c r="Z33" s="2">
        <v>14.68</v>
      </c>
      <c r="AA33" s="6">
        <v>36350040</v>
      </c>
    </row>
    <row r="34" spans="1:27" ht="13.5">
      <c r="A34" s="23" t="s">
        <v>57</v>
      </c>
      <c r="B34" s="29"/>
      <c r="C34" s="6">
        <v>56608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452340958</v>
      </c>
      <c r="D35" s="33">
        <f>SUM(D24:D34)</f>
        <v>0</v>
      </c>
      <c r="E35" s="34">
        <f t="shared" si="1"/>
        <v>494809660</v>
      </c>
      <c r="F35" s="35">
        <f t="shared" si="1"/>
        <v>494809660</v>
      </c>
      <c r="G35" s="35">
        <f t="shared" si="1"/>
        <v>62621310</v>
      </c>
      <c r="H35" s="35">
        <f t="shared" si="1"/>
        <v>31616481</v>
      </c>
      <c r="I35" s="35">
        <f t="shared" si="1"/>
        <v>30509198</v>
      </c>
      <c r="J35" s="35">
        <f t="shared" si="1"/>
        <v>124746989</v>
      </c>
      <c r="K35" s="35">
        <f t="shared" si="1"/>
        <v>16739656</v>
      </c>
      <c r="L35" s="35">
        <f t="shared" si="1"/>
        <v>56297708</v>
      </c>
      <c r="M35" s="35">
        <f t="shared" si="1"/>
        <v>35826390</v>
      </c>
      <c r="N35" s="35">
        <f t="shared" si="1"/>
        <v>108863754</v>
      </c>
      <c r="O35" s="35">
        <f t="shared" si="1"/>
        <v>35729522</v>
      </c>
      <c r="P35" s="35">
        <f t="shared" si="1"/>
        <v>43518331</v>
      </c>
      <c r="Q35" s="35">
        <f t="shared" si="1"/>
        <v>33077579</v>
      </c>
      <c r="R35" s="35">
        <f t="shared" si="1"/>
        <v>112325432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345936175</v>
      </c>
      <c r="X35" s="35">
        <f t="shared" si="1"/>
        <v>356769357</v>
      </c>
      <c r="Y35" s="35">
        <f t="shared" si="1"/>
        <v>-10833182</v>
      </c>
      <c r="Z35" s="36">
        <f>+IF(X35&lt;&gt;0,+(Y35/X35)*100,0)</f>
        <v>-3.0364664978780675</v>
      </c>
      <c r="AA35" s="33">
        <f>SUM(AA24:AA34)</f>
        <v>494809660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-44940157</v>
      </c>
      <c r="D37" s="46">
        <f>+D21-D35</f>
        <v>0</v>
      </c>
      <c r="E37" s="47">
        <f t="shared" si="2"/>
        <v>-52965340</v>
      </c>
      <c r="F37" s="48">
        <f t="shared" si="2"/>
        <v>-45965340</v>
      </c>
      <c r="G37" s="48">
        <f t="shared" si="2"/>
        <v>98800488</v>
      </c>
      <c r="H37" s="48">
        <f t="shared" si="2"/>
        <v>-18956897</v>
      </c>
      <c r="I37" s="48">
        <f t="shared" si="2"/>
        <v>7396988</v>
      </c>
      <c r="J37" s="48">
        <f t="shared" si="2"/>
        <v>87240579</v>
      </c>
      <c r="K37" s="48">
        <f t="shared" si="2"/>
        <v>-47435796</v>
      </c>
      <c r="L37" s="48">
        <f t="shared" si="2"/>
        <v>-39967697</v>
      </c>
      <c r="M37" s="48">
        <f t="shared" si="2"/>
        <v>55341394</v>
      </c>
      <c r="N37" s="48">
        <f t="shared" si="2"/>
        <v>-32062099</v>
      </c>
      <c r="O37" s="48">
        <f t="shared" si="2"/>
        <v>-14240186</v>
      </c>
      <c r="P37" s="48">
        <f t="shared" si="2"/>
        <v>-25794952</v>
      </c>
      <c r="Q37" s="48">
        <f t="shared" si="2"/>
        <v>29940557</v>
      </c>
      <c r="R37" s="48">
        <f t="shared" si="2"/>
        <v>-10094581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45083899</v>
      </c>
      <c r="X37" s="48">
        <f>IF(F21=F35,0,X21-X35)</f>
        <v>-18204719</v>
      </c>
      <c r="Y37" s="48">
        <f t="shared" si="2"/>
        <v>63288618</v>
      </c>
      <c r="Z37" s="49">
        <f>+IF(X37&lt;&gt;0,+(Y37/X37)*100,0)</f>
        <v>-347.64951878685963</v>
      </c>
      <c r="AA37" s="46">
        <f>+AA21-AA35</f>
        <v>-45965340</v>
      </c>
    </row>
    <row r="38" spans="1:27" ht="22.5" customHeight="1">
      <c r="A38" s="50" t="s">
        <v>60</v>
      </c>
      <c r="B38" s="29"/>
      <c r="C38" s="6">
        <v>56261441</v>
      </c>
      <c r="D38" s="6"/>
      <c r="E38" s="7">
        <v>51409000</v>
      </c>
      <c r="F38" s="8">
        <v>44409000</v>
      </c>
      <c r="G38" s="8">
        <v>636395</v>
      </c>
      <c r="H38" s="8">
        <v>664386</v>
      </c>
      <c r="I38" s="8">
        <v>1407888</v>
      </c>
      <c r="J38" s="8">
        <v>2708669</v>
      </c>
      <c r="K38" s="8">
        <v>4016807</v>
      </c>
      <c r="L38" s="8">
        <v>5022722</v>
      </c>
      <c r="M38" s="8">
        <v>5394669</v>
      </c>
      <c r="N38" s="8">
        <v>14434198</v>
      </c>
      <c r="O38" s="8"/>
      <c r="P38" s="8">
        <v>353621</v>
      </c>
      <c r="Q38" s="8">
        <v>4365167</v>
      </c>
      <c r="R38" s="8">
        <v>4718788</v>
      </c>
      <c r="S38" s="8"/>
      <c r="T38" s="8"/>
      <c r="U38" s="8"/>
      <c r="V38" s="8"/>
      <c r="W38" s="8">
        <v>21861655</v>
      </c>
      <c r="X38" s="8">
        <v>33306750</v>
      </c>
      <c r="Y38" s="8">
        <v>-11445095</v>
      </c>
      <c r="Z38" s="2">
        <v>-34.36</v>
      </c>
      <c r="AA38" s="6">
        <v>44409000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16123</v>
      </c>
      <c r="D40" s="51"/>
      <c r="E40" s="7">
        <v>1661500</v>
      </c>
      <c r="F40" s="8">
        <v>1661500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1246126</v>
      </c>
      <c r="Y40" s="52">
        <v>-1246126</v>
      </c>
      <c r="Z40" s="53">
        <v>-100</v>
      </c>
      <c r="AA40" s="54">
        <v>1661500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11337407</v>
      </c>
      <c r="D41" s="56">
        <f>SUM(D37:D40)</f>
        <v>0</v>
      </c>
      <c r="E41" s="57">
        <f t="shared" si="3"/>
        <v>105160</v>
      </c>
      <c r="F41" s="58">
        <f t="shared" si="3"/>
        <v>105160</v>
      </c>
      <c r="G41" s="58">
        <f t="shared" si="3"/>
        <v>99436883</v>
      </c>
      <c r="H41" s="58">
        <f t="shared" si="3"/>
        <v>-18292511</v>
      </c>
      <c r="I41" s="58">
        <f t="shared" si="3"/>
        <v>8804876</v>
      </c>
      <c r="J41" s="58">
        <f t="shared" si="3"/>
        <v>89949248</v>
      </c>
      <c r="K41" s="58">
        <f t="shared" si="3"/>
        <v>-43418989</v>
      </c>
      <c r="L41" s="58">
        <f t="shared" si="3"/>
        <v>-34944975</v>
      </c>
      <c r="M41" s="58">
        <f t="shared" si="3"/>
        <v>60736063</v>
      </c>
      <c r="N41" s="58">
        <f t="shared" si="3"/>
        <v>-17627901</v>
      </c>
      <c r="O41" s="58">
        <f t="shared" si="3"/>
        <v>-14240186</v>
      </c>
      <c r="P41" s="58">
        <f t="shared" si="3"/>
        <v>-25441331</v>
      </c>
      <c r="Q41" s="58">
        <f t="shared" si="3"/>
        <v>34305724</v>
      </c>
      <c r="R41" s="58">
        <f t="shared" si="3"/>
        <v>-5375793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66945554</v>
      </c>
      <c r="X41" s="58">
        <f t="shared" si="3"/>
        <v>16348157</v>
      </c>
      <c r="Y41" s="58">
        <f t="shared" si="3"/>
        <v>50597397</v>
      </c>
      <c r="Z41" s="59">
        <f>+IF(X41&lt;&gt;0,+(Y41/X41)*100,0)</f>
        <v>309.499089102215</v>
      </c>
      <c r="AA41" s="56">
        <f>SUM(AA37:AA40)</f>
        <v>105160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11337407</v>
      </c>
      <c r="D43" s="64">
        <f>+D41-D42</f>
        <v>0</v>
      </c>
      <c r="E43" s="65">
        <f t="shared" si="4"/>
        <v>105160</v>
      </c>
      <c r="F43" s="66">
        <f t="shared" si="4"/>
        <v>105160</v>
      </c>
      <c r="G43" s="66">
        <f t="shared" si="4"/>
        <v>99436883</v>
      </c>
      <c r="H43" s="66">
        <f t="shared" si="4"/>
        <v>-18292511</v>
      </c>
      <c r="I43" s="66">
        <f t="shared" si="4"/>
        <v>8804876</v>
      </c>
      <c r="J43" s="66">
        <f t="shared" si="4"/>
        <v>89949248</v>
      </c>
      <c r="K43" s="66">
        <f t="shared" si="4"/>
        <v>-43418989</v>
      </c>
      <c r="L43" s="66">
        <f t="shared" si="4"/>
        <v>-34944975</v>
      </c>
      <c r="M43" s="66">
        <f t="shared" si="4"/>
        <v>60736063</v>
      </c>
      <c r="N43" s="66">
        <f t="shared" si="4"/>
        <v>-17627901</v>
      </c>
      <c r="O43" s="66">
        <f t="shared" si="4"/>
        <v>-14240186</v>
      </c>
      <c r="P43" s="66">
        <f t="shared" si="4"/>
        <v>-25441331</v>
      </c>
      <c r="Q43" s="66">
        <f t="shared" si="4"/>
        <v>34305724</v>
      </c>
      <c r="R43" s="66">
        <f t="shared" si="4"/>
        <v>-5375793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66945554</v>
      </c>
      <c r="X43" s="66">
        <f t="shared" si="4"/>
        <v>16348157</v>
      </c>
      <c r="Y43" s="66">
        <f t="shared" si="4"/>
        <v>50597397</v>
      </c>
      <c r="Z43" s="67">
        <f>+IF(X43&lt;&gt;0,+(Y43/X43)*100,0)</f>
        <v>309.499089102215</v>
      </c>
      <c r="AA43" s="64">
        <f>+AA41-AA42</f>
        <v>105160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11337407</v>
      </c>
      <c r="D45" s="56">
        <f>SUM(D43:D44)</f>
        <v>0</v>
      </c>
      <c r="E45" s="57">
        <f t="shared" si="5"/>
        <v>105160</v>
      </c>
      <c r="F45" s="58">
        <f t="shared" si="5"/>
        <v>105160</v>
      </c>
      <c r="G45" s="58">
        <f t="shared" si="5"/>
        <v>99436883</v>
      </c>
      <c r="H45" s="58">
        <f t="shared" si="5"/>
        <v>-18292511</v>
      </c>
      <c r="I45" s="58">
        <f t="shared" si="5"/>
        <v>8804876</v>
      </c>
      <c r="J45" s="58">
        <f t="shared" si="5"/>
        <v>89949248</v>
      </c>
      <c r="K45" s="58">
        <f t="shared" si="5"/>
        <v>-43418989</v>
      </c>
      <c r="L45" s="58">
        <f t="shared" si="5"/>
        <v>-34944975</v>
      </c>
      <c r="M45" s="58">
        <f t="shared" si="5"/>
        <v>60736063</v>
      </c>
      <c r="N45" s="58">
        <f t="shared" si="5"/>
        <v>-17627901</v>
      </c>
      <c r="O45" s="58">
        <f t="shared" si="5"/>
        <v>-14240186</v>
      </c>
      <c r="P45" s="58">
        <f t="shared" si="5"/>
        <v>-25441331</v>
      </c>
      <c r="Q45" s="58">
        <f t="shared" si="5"/>
        <v>34305724</v>
      </c>
      <c r="R45" s="58">
        <f t="shared" si="5"/>
        <v>-5375793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66945554</v>
      </c>
      <c r="X45" s="58">
        <f t="shared" si="5"/>
        <v>16348157</v>
      </c>
      <c r="Y45" s="58">
        <f t="shared" si="5"/>
        <v>50597397</v>
      </c>
      <c r="Z45" s="59">
        <f>+IF(X45&lt;&gt;0,+(Y45/X45)*100,0)</f>
        <v>309.499089102215</v>
      </c>
      <c r="AA45" s="56">
        <f>SUM(AA43:AA44)</f>
        <v>105160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11337407</v>
      </c>
      <c r="D47" s="71">
        <f>SUM(D45:D46)</f>
        <v>0</v>
      </c>
      <c r="E47" s="72">
        <f t="shared" si="6"/>
        <v>105160</v>
      </c>
      <c r="F47" s="73">
        <f t="shared" si="6"/>
        <v>105160</v>
      </c>
      <c r="G47" s="73">
        <f t="shared" si="6"/>
        <v>99436883</v>
      </c>
      <c r="H47" s="74">
        <f t="shared" si="6"/>
        <v>-18292511</v>
      </c>
      <c r="I47" s="74">
        <f t="shared" si="6"/>
        <v>8804876</v>
      </c>
      <c r="J47" s="74">
        <f t="shared" si="6"/>
        <v>89949248</v>
      </c>
      <c r="K47" s="74">
        <f t="shared" si="6"/>
        <v>-43418989</v>
      </c>
      <c r="L47" s="74">
        <f t="shared" si="6"/>
        <v>-34944975</v>
      </c>
      <c r="M47" s="73">
        <f t="shared" si="6"/>
        <v>60736063</v>
      </c>
      <c r="N47" s="73">
        <f t="shared" si="6"/>
        <v>-17627901</v>
      </c>
      <c r="O47" s="74">
        <f t="shared" si="6"/>
        <v>-14240186</v>
      </c>
      <c r="P47" s="74">
        <f t="shared" si="6"/>
        <v>-25441331</v>
      </c>
      <c r="Q47" s="74">
        <f t="shared" si="6"/>
        <v>34305724</v>
      </c>
      <c r="R47" s="74">
        <f t="shared" si="6"/>
        <v>-5375793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66945554</v>
      </c>
      <c r="X47" s="74">
        <f t="shared" si="6"/>
        <v>16348157</v>
      </c>
      <c r="Y47" s="74">
        <f t="shared" si="6"/>
        <v>50597397</v>
      </c>
      <c r="Z47" s="75">
        <f>+IF(X47&lt;&gt;0,+(Y47/X47)*100,0)</f>
        <v>309.499089102215</v>
      </c>
      <c r="AA47" s="76">
        <f>SUM(AA45:AA46)</f>
        <v>105160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12125009</v>
      </c>
      <c r="D5" s="6"/>
      <c r="E5" s="7">
        <v>19980632</v>
      </c>
      <c r="F5" s="8">
        <v>19980632</v>
      </c>
      <c r="G5" s="8">
        <v>4020206</v>
      </c>
      <c r="H5" s="8">
        <v>872856</v>
      </c>
      <c r="I5" s="8">
        <v>5752502</v>
      </c>
      <c r="J5" s="8">
        <v>10645564</v>
      </c>
      <c r="K5" s="8">
        <v>872770</v>
      </c>
      <c r="L5" s="8">
        <v>872770</v>
      </c>
      <c r="M5" s="8">
        <v>872770</v>
      </c>
      <c r="N5" s="8">
        <v>2618310</v>
      </c>
      <c r="O5" s="8">
        <v>928553</v>
      </c>
      <c r="P5" s="8">
        <v>883761</v>
      </c>
      <c r="Q5" s="8">
        <v>895567</v>
      </c>
      <c r="R5" s="8">
        <v>2707881</v>
      </c>
      <c r="S5" s="8"/>
      <c r="T5" s="8"/>
      <c r="U5" s="8"/>
      <c r="V5" s="8"/>
      <c r="W5" s="8">
        <v>15971755</v>
      </c>
      <c r="X5" s="8">
        <v>14985473</v>
      </c>
      <c r="Y5" s="8">
        <v>986282</v>
      </c>
      <c r="Z5" s="2">
        <v>6.58</v>
      </c>
      <c r="AA5" s="6">
        <v>19980632</v>
      </c>
    </row>
    <row r="6" spans="1:27" ht="13.5">
      <c r="A6" s="23" t="s">
        <v>32</v>
      </c>
      <c r="B6" s="24"/>
      <c r="C6" s="6">
        <v>20243238</v>
      </c>
      <c r="D6" s="6"/>
      <c r="E6" s="7">
        <v>31088093</v>
      </c>
      <c r="F6" s="8">
        <v>31088093</v>
      </c>
      <c r="G6" s="8">
        <v>1781938</v>
      </c>
      <c r="H6" s="8">
        <v>2121440</v>
      </c>
      <c r="I6" s="8">
        <v>5908864</v>
      </c>
      <c r="J6" s="8">
        <v>9812242</v>
      </c>
      <c r="K6" s="8">
        <v>2307279</v>
      </c>
      <c r="L6" s="8">
        <v>1898316</v>
      </c>
      <c r="M6" s="8">
        <v>1888796</v>
      </c>
      <c r="N6" s="8">
        <v>6094391</v>
      </c>
      <c r="O6" s="8">
        <v>1332594</v>
      </c>
      <c r="P6" s="8">
        <v>1705587</v>
      </c>
      <c r="Q6" s="8">
        <v>1516184</v>
      </c>
      <c r="R6" s="8">
        <v>4554365</v>
      </c>
      <c r="S6" s="8"/>
      <c r="T6" s="8"/>
      <c r="U6" s="8"/>
      <c r="V6" s="8"/>
      <c r="W6" s="8">
        <v>20460998</v>
      </c>
      <c r="X6" s="8">
        <v>23316074</v>
      </c>
      <c r="Y6" s="8">
        <v>-2855076</v>
      </c>
      <c r="Z6" s="2">
        <v>-12.25</v>
      </c>
      <c r="AA6" s="6">
        <v>31088093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1782335</v>
      </c>
      <c r="D9" s="6"/>
      <c r="E9" s="7">
        <v>1910279</v>
      </c>
      <c r="F9" s="8">
        <v>1961750</v>
      </c>
      <c r="G9" s="8">
        <v>133153</v>
      </c>
      <c r="H9" s="8">
        <v>144608</v>
      </c>
      <c r="I9" s="8">
        <v>417665</v>
      </c>
      <c r="J9" s="8">
        <v>695426</v>
      </c>
      <c r="K9" s="8">
        <v>135098</v>
      </c>
      <c r="L9" s="8">
        <v>142066</v>
      </c>
      <c r="M9" s="8">
        <v>142791</v>
      </c>
      <c r="N9" s="8">
        <v>419955</v>
      </c>
      <c r="O9" s="8">
        <v>141501</v>
      </c>
      <c r="P9" s="8">
        <v>142718</v>
      </c>
      <c r="Q9" s="8">
        <v>143420</v>
      </c>
      <c r="R9" s="8">
        <v>427639</v>
      </c>
      <c r="S9" s="8"/>
      <c r="T9" s="8"/>
      <c r="U9" s="8"/>
      <c r="V9" s="8"/>
      <c r="W9" s="8">
        <v>1543020</v>
      </c>
      <c r="X9" s="8">
        <v>1471313</v>
      </c>
      <c r="Y9" s="8">
        <v>71707</v>
      </c>
      <c r="Z9" s="2">
        <v>4.87</v>
      </c>
      <c r="AA9" s="6">
        <v>1961750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261926</v>
      </c>
      <c r="D11" s="6"/>
      <c r="E11" s="7">
        <v>149286</v>
      </c>
      <c r="F11" s="8">
        <v>149286</v>
      </c>
      <c r="G11" s="8">
        <v>6063</v>
      </c>
      <c r="H11" s="8">
        <v>6850</v>
      </c>
      <c r="I11" s="8">
        <v>40532</v>
      </c>
      <c r="J11" s="8">
        <v>53445</v>
      </c>
      <c r="K11" s="8">
        <v>6150</v>
      </c>
      <c r="L11" s="8">
        <v>7766</v>
      </c>
      <c r="M11" s="8">
        <v>7924</v>
      </c>
      <c r="N11" s="8">
        <v>21840</v>
      </c>
      <c r="O11" s="8">
        <v>6673</v>
      </c>
      <c r="P11" s="8">
        <v>1881</v>
      </c>
      <c r="Q11" s="8">
        <v>2604</v>
      </c>
      <c r="R11" s="8">
        <v>11158</v>
      </c>
      <c r="S11" s="8"/>
      <c r="T11" s="8"/>
      <c r="U11" s="8"/>
      <c r="V11" s="8"/>
      <c r="W11" s="8">
        <v>86443</v>
      </c>
      <c r="X11" s="8">
        <v>111963</v>
      </c>
      <c r="Y11" s="8">
        <v>-25520</v>
      </c>
      <c r="Z11" s="2">
        <v>-22.79</v>
      </c>
      <c r="AA11" s="6">
        <v>149286</v>
      </c>
    </row>
    <row r="12" spans="1:27" ht="13.5">
      <c r="A12" s="25" t="s">
        <v>37</v>
      </c>
      <c r="B12" s="29"/>
      <c r="C12" s="6">
        <v>642226</v>
      </c>
      <c r="D12" s="6"/>
      <c r="E12" s="7">
        <v>750000</v>
      </c>
      <c r="F12" s="8">
        <v>750000</v>
      </c>
      <c r="G12" s="8">
        <v>60860</v>
      </c>
      <c r="H12" s="8">
        <v>85697</v>
      </c>
      <c r="I12" s="8">
        <v>431595</v>
      </c>
      <c r="J12" s="8">
        <v>578152</v>
      </c>
      <c r="K12" s="8">
        <v>164626</v>
      </c>
      <c r="L12" s="8">
        <v>160365</v>
      </c>
      <c r="M12" s="8">
        <v>201986</v>
      </c>
      <c r="N12" s="8">
        <v>526977</v>
      </c>
      <c r="O12" s="8">
        <v>141459</v>
      </c>
      <c r="P12" s="8">
        <v>155769</v>
      </c>
      <c r="Q12" s="8">
        <v>177401</v>
      </c>
      <c r="R12" s="8">
        <v>474629</v>
      </c>
      <c r="S12" s="8"/>
      <c r="T12" s="8"/>
      <c r="U12" s="8"/>
      <c r="V12" s="8"/>
      <c r="W12" s="8">
        <v>1579758</v>
      </c>
      <c r="X12" s="8">
        <v>562500</v>
      </c>
      <c r="Y12" s="8">
        <v>1017258</v>
      </c>
      <c r="Z12" s="2">
        <v>180.85</v>
      </c>
      <c r="AA12" s="6">
        <v>750000</v>
      </c>
    </row>
    <row r="13" spans="1:27" ht="13.5">
      <c r="A13" s="23" t="s">
        <v>38</v>
      </c>
      <c r="B13" s="29"/>
      <c r="C13" s="6">
        <v>1378836</v>
      </c>
      <c r="D13" s="6"/>
      <c r="E13" s="7"/>
      <c r="F13" s="8">
        <v>750000</v>
      </c>
      <c r="G13" s="8">
        <v>153058</v>
      </c>
      <c r="H13" s="8">
        <v>123927</v>
      </c>
      <c r="I13" s="8">
        <v>137872</v>
      </c>
      <c r="J13" s="8">
        <v>414857</v>
      </c>
      <c r="K13" s="8">
        <v>14782</v>
      </c>
      <c r="L13" s="8">
        <v>14927</v>
      </c>
      <c r="M13" s="8">
        <v>14927</v>
      </c>
      <c r="N13" s="8">
        <v>44636</v>
      </c>
      <c r="O13" s="8">
        <v>14927</v>
      </c>
      <c r="P13" s="8">
        <v>15732</v>
      </c>
      <c r="Q13" s="8">
        <v>75921</v>
      </c>
      <c r="R13" s="8">
        <v>106580</v>
      </c>
      <c r="S13" s="8"/>
      <c r="T13" s="8"/>
      <c r="U13" s="8"/>
      <c r="V13" s="8"/>
      <c r="W13" s="8">
        <v>566073</v>
      </c>
      <c r="X13" s="8">
        <v>562500</v>
      </c>
      <c r="Y13" s="8">
        <v>3573</v>
      </c>
      <c r="Z13" s="2">
        <v>0.64</v>
      </c>
      <c r="AA13" s="6">
        <v>750000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426689</v>
      </c>
      <c r="D15" s="6"/>
      <c r="E15" s="7">
        <v>1503156</v>
      </c>
      <c r="F15" s="8">
        <v>3003156</v>
      </c>
      <c r="G15" s="8"/>
      <c r="H15" s="8">
        <v>57600</v>
      </c>
      <c r="I15" s="8">
        <v>162125</v>
      </c>
      <c r="J15" s="8">
        <v>219725</v>
      </c>
      <c r="K15" s="8">
        <v>99231</v>
      </c>
      <c r="L15" s="8">
        <v>43328</v>
      </c>
      <c r="M15" s="8">
        <v>47</v>
      </c>
      <c r="N15" s="8">
        <v>142606</v>
      </c>
      <c r="O15" s="8">
        <v>97291</v>
      </c>
      <c r="P15" s="8">
        <v>60430</v>
      </c>
      <c r="Q15" s="8">
        <v>2</v>
      </c>
      <c r="R15" s="8">
        <v>157723</v>
      </c>
      <c r="S15" s="8"/>
      <c r="T15" s="8"/>
      <c r="U15" s="8"/>
      <c r="V15" s="8"/>
      <c r="W15" s="8">
        <v>520054</v>
      </c>
      <c r="X15" s="8">
        <v>2252367</v>
      </c>
      <c r="Y15" s="8">
        <v>-1732313</v>
      </c>
      <c r="Z15" s="2">
        <v>-76.91</v>
      </c>
      <c r="AA15" s="6">
        <v>3003156</v>
      </c>
    </row>
    <row r="16" spans="1:27" ht="13.5">
      <c r="A16" s="23" t="s">
        <v>41</v>
      </c>
      <c r="B16" s="29"/>
      <c r="C16" s="6">
        <v>1563309</v>
      </c>
      <c r="D16" s="6"/>
      <c r="E16" s="7">
        <v>3122112</v>
      </c>
      <c r="F16" s="8">
        <v>3122112</v>
      </c>
      <c r="G16" s="8">
        <v>148320</v>
      </c>
      <c r="H16" s="8">
        <v>135504</v>
      </c>
      <c r="I16" s="8">
        <v>382438</v>
      </c>
      <c r="J16" s="8">
        <v>666262</v>
      </c>
      <c r="K16" s="8">
        <v>138373</v>
      </c>
      <c r="L16" s="8">
        <v>140921</v>
      </c>
      <c r="M16" s="8">
        <v>98459</v>
      </c>
      <c r="N16" s="8">
        <v>377753</v>
      </c>
      <c r="O16" s="8">
        <v>97617</v>
      </c>
      <c r="P16" s="8">
        <v>114625</v>
      </c>
      <c r="Q16" s="8">
        <v>127469</v>
      </c>
      <c r="R16" s="8">
        <v>339711</v>
      </c>
      <c r="S16" s="8"/>
      <c r="T16" s="8"/>
      <c r="U16" s="8"/>
      <c r="V16" s="8"/>
      <c r="W16" s="8">
        <v>1383726</v>
      </c>
      <c r="X16" s="8">
        <v>2341581</v>
      </c>
      <c r="Y16" s="8">
        <v>-957855</v>
      </c>
      <c r="Z16" s="2">
        <v>-40.91</v>
      </c>
      <c r="AA16" s="6">
        <v>3122112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76798006</v>
      </c>
      <c r="D18" s="6"/>
      <c r="E18" s="7">
        <v>85379000</v>
      </c>
      <c r="F18" s="8">
        <v>85379000</v>
      </c>
      <c r="G18" s="8">
        <v>33088326</v>
      </c>
      <c r="H18" s="8">
        <v>5433</v>
      </c>
      <c r="I18" s="8">
        <v>34680737</v>
      </c>
      <c r="J18" s="8">
        <v>67774496</v>
      </c>
      <c r="K18" s="8">
        <v>474913</v>
      </c>
      <c r="L18" s="8">
        <v>26007</v>
      </c>
      <c r="M18" s="8">
        <v>28007229</v>
      </c>
      <c r="N18" s="8">
        <v>28508149</v>
      </c>
      <c r="O18" s="8">
        <v>1113222</v>
      </c>
      <c r="P18" s="8">
        <v>173549</v>
      </c>
      <c r="Q18" s="8">
        <v>19855689</v>
      </c>
      <c r="R18" s="8">
        <v>21142460</v>
      </c>
      <c r="S18" s="8"/>
      <c r="T18" s="8"/>
      <c r="U18" s="8"/>
      <c r="V18" s="8"/>
      <c r="W18" s="8">
        <v>117425105</v>
      </c>
      <c r="X18" s="8">
        <v>64034252</v>
      </c>
      <c r="Y18" s="8">
        <v>53390853</v>
      </c>
      <c r="Z18" s="2">
        <v>83.38</v>
      </c>
      <c r="AA18" s="6">
        <v>85379000</v>
      </c>
    </row>
    <row r="19" spans="1:27" ht="13.5">
      <c r="A19" s="23" t="s">
        <v>44</v>
      </c>
      <c r="B19" s="29"/>
      <c r="C19" s="6">
        <v>134072</v>
      </c>
      <c r="D19" s="6"/>
      <c r="E19" s="7">
        <v>1094731</v>
      </c>
      <c r="F19" s="26">
        <v>4594731</v>
      </c>
      <c r="G19" s="26">
        <v>21407</v>
      </c>
      <c r="H19" s="26">
        <v>8965</v>
      </c>
      <c r="I19" s="26">
        <v>33979</v>
      </c>
      <c r="J19" s="26">
        <v>64351</v>
      </c>
      <c r="K19" s="26">
        <v>3692</v>
      </c>
      <c r="L19" s="26">
        <v>3259233</v>
      </c>
      <c r="M19" s="26">
        <v>19415</v>
      </c>
      <c r="N19" s="26">
        <v>3282340</v>
      </c>
      <c r="O19" s="26">
        <v>12756</v>
      </c>
      <c r="P19" s="26">
        <v>603640</v>
      </c>
      <c r="Q19" s="26">
        <v>8928</v>
      </c>
      <c r="R19" s="26">
        <v>625324</v>
      </c>
      <c r="S19" s="26"/>
      <c r="T19" s="26"/>
      <c r="U19" s="26"/>
      <c r="V19" s="26"/>
      <c r="W19" s="26">
        <v>3972015</v>
      </c>
      <c r="X19" s="26">
        <v>3446046</v>
      </c>
      <c r="Y19" s="26">
        <v>525969</v>
      </c>
      <c r="Z19" s="27">
        <v>15.26</v>
      </c>
      <c r="AA19" s="28">
        <v>4594731</v>
      </c>
    </row>
    <row r="20" spans="1:27" ht="13.5">
      <c r="A20" s="23" t="s">
        <v>45</v>
      </c>
      <c r="B20" s="29"/>
      <c r="C20" s="6">
        <v>1256474</v>
      </c>
      <c r="D20" s="6"/>
      <c r="E20" s="7"/>
      <c r="F20" s="8">
        <v>2348018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1761014</v>
      </c>
      <c r="Y20" s="8">
        <v>-1761014</v>
      </c>
      <c r="Z20" s="2">
        <v>-100</v>
      </c>
      <c r="AA20" s="6">
        <v>2348018</v>
      </c>
    </row>
    <row r="21" spans="1:27" ht="24.75" customHeight="1">
      <c r="A21" s="31" t="s">
        <v>46</v>
      </c>
      <c r="B21" s="32"/>
      <c r="C21" s="33">
        <f aca="true" t="shared" si="0" ref="C21:Y21">SUM(C5:C20)</f>
        <v>116612120</v>
      </c>
      <c r="D21" s="33">
        <f t="shared" si="0"/>
        <v>0</v>
      </c>
      <c r="E21" s="34">
        <f t="shared" si="0"/>
        <v>144977289</v>
      </c>
      <c r="F21" s="35">
        <f t="shared" si="0"/>
        <v>153126778</v>
      </c>
      <c r="G21" s="35">
        <f t="shared" si="0"/>
        <v>39413331</v>
      </c>
      <c r="H21" s="35">
        <f t="shared" si="0"/>
        <v>3562880</v>
      </c>
      <c r="I21" s="35">
        <f t="shared" si="0"/>
        <v>47948309</v>
      </c>
      <c r="J21" s="35">
        <f t="shared" si="0"/>
        <v>90924520</v>
      </c>
      <c r="K21" s="35">
        <f t="shared" si="0"/>
        <v>4216914</v>
      </c>
      <c r="L21" s="35">
        <f t="shared" si="0"/>
        <v>6565699</v>
      </c>
      <c r="M21" s="35">
        <f t="shared" si="0"/>
        <v>31254344</v>
      </c>
      <c r="N21" s="35">
        <f t="shared" si="0"/>
        <v>42036957</v>
      </c>
      <c r="O21" s="35">
        <f t="shared" si="0"/>
        <v>3886593</v>
      </c>
      <c r="P21" s="35">
        <f t="shared" si="0"/>
        <v>3857692</v>
      </c>
      <c r="Q21" s="35">
        <f t="shared" si="0"/>
        <v>22803185</v>
      </c>
      <c r="R21" s="35">
        <f t="shared" si="0"/>
        <v>30547470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163508947</v>
      </c>
      <c r="X21" s="35">
        <f t="shared" si="0"/>
        <v>114845083</v>
      </c>
      <c r="Y21" s="35">
        <f t="shared" si="0"/>
        <v>48663864</v>
      </c>
      <c r="Z21" s="36">
        <f>+IF(X21&lt;&gt;0,+(Y21/X21)*100,0)</f>
        <v>42.373484984115514</v>
      </c>
      <c r="AA21" s="33">
        <f>SUM(AA5:AA20)</f>
        <v>153126778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53928601</v>
      </c>
      <c r="D24" s="6"/>
      <c r="E24" s="7">
        <v>53417774</v>
      </c>
      <c r="F24" s="8">
        <v>57665122</v>
      </c>
      <c r="G24" s="8"/>
      <c r="H24" s="8">
        <v>4352629</v>
      </c>
      <c r="I24" s="8">
        <v>12652079</v>
      </c>
      <c r="J24" s="8">
        <v>17004708</v>
      </c>
      <c r="K24" s="8">
        <v>4300177</v>
      </c>
      <c r="L24" s="8">
        <v>4116512</v>
      </c>
      <c r="M24" s="8">
        <v>6539520</v>
      </c>
      <c r="N24" s="8">
        <v>14956209</v>
      </c>
      <c r="O24" s="8">
        <v>4024774</v>
      </c>
      <c r="P24" s="8">
        <v>4355401</v>
      </c>
      <c r="Q24" s="8">
        <v>4384832</v>
      </c>
      <c r="R24" s="8">
        <v>12765007</v>
      </c>
      <c r="S24" s="8"/>
      <c r="T24" s="8"/>
      <c r="U24" s="8"/>
      <c r="V24" s="8"/>
      <c r="W24" s="8">
        <v>44725924</v>
      </c>
      <c r="X24" s="8">
        <v>43248844</v>
      </c>
      <c r="Y24" s="8">
        <v>1477080</v>
      </c>
      <c r="Z24" s="2">
        <v>3.42</v>
      </c>
      <c r="AA24" s="6">
        <v>57665122</v>
      </c>
    </row>
    <row r="25" spans="1:27" ht="13.5">
      <c r="A25" s="25" t="s">
        <v>49</v>
      </c>
      <c r="B25" s="24"/>
      <c r="C25" s="6">
        <v>8727127</v>
      </c>
      <c r="D25" s="6"/>
      <c r="E25" s="7">
        <v>9298708</v>
      </c>
      <c r="F25" s="8">
        <v>9304911</v>
      </c>
      <c r="G25" s="8"/>
      <c r="H25" s="8">
        <v>737748</v>
      </c>
      <c r="I25" s="8">
        <v>2215816</v>
      </c>
      <c r="J25" s="8">
        <v>2953564</v>
      </c>
      <c r="K25" s="8">
        <v>737748</v>
      </c>
      <c r="L25" s="8">
        <v>737748</v>
      </c>
      <c r="M25" s="8">
        <v>737748</v>
      </c>
      <c r="N25" s="8">
        <v>2213244</v>
      </c>
      <c r="O25" s="8">
        <v>737581</v>
      </c>
      <c r="P25" s="8">
        <v>737581</v>
      </c>
      <c r="Q25" s="8">
        <v>737581</v>
      </c>
      <c r="R25" s="8">
        <v>2212743</v>
      </c>
      <c r="S25" s="8"/>
      <c r="T25" s="8"/>
      <c r="U25" s="8"/>
      <c r="V25" s="8"/>
      <c r="W25" s="8">
        <v>7379551</v>
      </c>
      <c r="X25" s="8">
        <v>6978684</v>
      </c>
      <c r="Y25" s="8">
        <v>400867</v>
      </c>
      <c r="Z25" s="2">
        <v>5.74</v>
      </c>
      <c r="AA25" s="6">
        <v>9304911</v>
      </c>
    </row>
    <row r="26" spans="1:27" ht="13.5">
      <c r="A26" s="25" t="s">
        <v>50</v>
      </c>
      <c r="B26" s="24"/>
      <c r="C26" s="6">
        <v>189625</v>
      </c>
      <c r="D26" s="6"/>
      <c r="E26" s="7">
        <v>3900000</v>
      </c>
      <c r="F26" s="8">
        <v>3900000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2925000</v>
      </c>
      <c r="Y26" s="8">
        <v>-2925000</v>
      </c>
      <c r="Z26" s="2">
        <v>-100</v>
      </c>
      <c r="AA26" s="6">
        <v>3900000</v>
      </c>
    </row>
    <row r="27" spans="1:27" ht="13.5">
      <c r="A27" s="25" t="s">
        <v>51</v>
      </c>
      <c r="B27" s="24"/>
      <c r="C27" s="6">
        <v>17488901</v>
      </c>
      <c r="D27" s="6"/>
      <c r="E27" s="7">
        <v>10144965</v>
      </c>
      <c r="F27" s="8">
        <v>10144965</v>
      </c>
      <c r="G27" s="8"/>
      <c r="H27" s="8"/>
      <c r="I27" s="8">
        <v>5585172</v>
      </c>
      <c r="J27" s="8">
        <v>5585172</v>
      </c>
      <c r="K27" s="8">
        <v>1483099</v>
      </c>
      <c r="L27" s="8">
        <v>1485197</v>
      </c>
      <c r="M27" s="8">
        <v>1483199</v>
      </c>
      <c r="N27" s="8">
        <v>4451495</v>
      </c>
      <c r="O27" s="8"/>
      <c r="P27" s="8">
        <v>2904433</v>
      </c>
      <c r="Q27" s="8">
        <v>1452866</v>
      </c>
      <c r="R27" s="8">
        <v>4357299</v>
      </c>
      <c r="S27" s="8"/>
      <c r="T27" s="8"/>
      <c r="U27" s="8"/>
      <c r="V27" s="8"/>
      <c r="W27" s="8">
        <v>14393966</v>
      </c>
      <c r="X27" s="8">
        <v>7608723</v>
      </c>
      <c r="Y27" s="8">
        <v>6785243</v>
      </c>
      <c r="Z27" s="2">
        <v>89.18</v>
      </c>
      <c r="AA27" s="6">
        <v>10144965</v>
      </c>
    </row>
    <row r="28" spans="1:27" ht="13.5">
      <c r="A28" s="25" t="s">
        <v>52</v>
      </c>
      <c r="B28" s="24"/>
      <c r="C28" s="6">
        <v>341816</v>
      </c>
      <c r="D28" s="6"/>
      <c r="E28" s="7"/>
      <c r="F28" s="8"/>
      <c r="G28" s="8"/>
      <c r="H28" s="8">
        <v>15</v>
      </c>
      <c r="I28" s="8">
        <v>95359</v>
      </c>
      <c r="J28" s="8">
        <v>95374</v>
      </c>
      <c r="K28" s="8">
        <v>327</v>
      </c>
      <c r="L28" s="8">
        <v>204854</v>
      </c>
      <c r="M28" s="8">
        <v>2269</v>
      </c>
      <c r="N28" s="8">
        <v>207450</v>
      </c>
      <c r="O28" s="8">
        <v>775</v>
      </c>
      <c r="P28" s="8">
        <v>4465</v>
      </c>
      <c r="Q28" s="8">
        <v>207</v>
      </c>
      <c r="R28" s="8">
        <v>5447</v>
      </c>
      <c r="S28" s="8"/>
      <c r="T28" s="8"/>
      <c r="U28" s="8"/>
      <c r="V28" s="8"/>
      <c r="W28" s="8">
        <v>308271</v>
      </c>
      <c r="X28" s="8"/>
      <c r="Y28" s="8">
        <v>308271</v>
      </c>
      <c r="Z28" s="2"/>
      <c r="AA28" s="6"/>
    </row>
    <row r="29" spans="1:27" ht="13.5">
      <c r="A29" s="25" t="s">
        <v>53</v>
      </c>
      <c r="B29" s="24"/>
      <c r="C29" s="6">
        <v>22302722</v>
      </c>
      <c r="D29" s="6"/>
      <c r="E29" s="7">
        <v>26705000</v>
      </c>
      <c r="F29" s="8">
        <v>23257783</v>
      </c>
      <c r="G29" s="8"/>
      <c r="H29" s="8"/>
      <c r="I29" s="8">
        <v>1703054</v>
      </c>
      <c r="J29" s="8">
        <v>1703054</v>
      </c>
      <c r="K29" s="8">
        <v>869565</v>
      </c>
      <c r="L29" s="8">
        <v>7388484</v>
      </c>
      <c r="M29" s="8"/>
      <c r="N29" s="8">
        <v>8258049</v>
      </c>
      <c r="O29" s="8">
        <v>1048096</v>
      </c>
      <c r="P29" s="8">
        <v>2071468</v>
      </c>
      <c r="Q29" s="8">
        <v>2105076</v>
      </c>
      <c r="R29" s="8">
        <v>5224640</v>
      </c>
      <c r="S29" s="8"/>
      <c r="T29" s="8"/>
      <c r="U29" s="8"/>
      <c r="V29" s="8"/>
      <c r="W29" s="8">
        <v>15185743</v>
      </c>
      <c r="X29" s="8">
        <v>17443336</v>
      </c>
      <c r="Y29" s="8">
        <v>-2257593</v>
      </c>
      <c r="Z29" s="2">
        <v>-12.94</v>
      </c>
      <c r="AA29" s="6">
        <v>23257783</v>
      </c>
    </row>
    <row r="30" spans="1:27" ht="13.5">
      <c r="A30" s="25" t="s">
        <v>54</v>
      </c>
      <c r="B30" s="24"/>
      <c r="C30" s="6">
        <v>2509638</v>
      </c>
      <c r="D30" s="6"/>
      <c r="E30" s="7">
        <v>2227100</v>
      </c>
      <c r="F30" s="8">
        <v>2132414</v>
      </c>
      <c r="G30" s="8">
        <v>68851</v>
      </c>
      <c r="H30" s="8">
        <v>101222</v>
      </c>
      <c r="I30" s="8">
        <v>152756</v>
      </c>
      <c r="J30" s="8">
        <v>322829</v>
      </c>
      <c r="K30" s="8">
        <v>24186</v>
      </c>
      <c r="L30" s="8">
        <v>43941</v>
      </c>
      <c r="M30" s="8">
        <v>31364</v>
      </c>
      <c r="N30" s="8">
        <v>99491</v>
      </c>
      <c r="O30" s="8">
        <v>48256</v>
      </c>
      <c r="P30" s="8">
        <v>22787</v>
      </c>
      <c r="Q30" s="8">
        <v>49893</v>
      </c>
      <c r="R30" s="8">
        <v>120936</v>
      </c>
      <c r="S30" s="8"/>
      <c r="T30" s="8"/>
      <c r="U30" s="8"/>
      <c r="V30" s="8"/>
      <c r="W30" s="8">
        <v>543256</v>
      </c>
      <c r="X30" s="8">
        <v>1599314</v>
      </c>
      <c r="Y30" s="8">
        <v>-1056058</v>
      </c>
      <c r="Z30" s="2">
        <v>-66.03</v>
      </c>
      <c r="AA30" s="6">
        <v>2132414</v>
      </c>
    </row>
    <row r="31" spans="1:27" ht="13.5">
      <c r="A31" s="25" t="s">
        <v>55</v>
      </c>
      <c r="B31" s="24"/>
      <c r="C31" s="6">
        <v>23669536</v>
      </c>
      <c r="D31" s="6"/>
      <c r="E31" s="7">
        <v>17967000</v>
      </c>
      <c r="F31" s="8">
        <v>19503370</v>
      </c>
      <c r="G31" s="8">
        <v>2080330</v>
      </c>
      <c r="H31" s="8">
        <v>2568830</v>
      </c>
      <c r="I31" s="8">
        <v>5921259</v>
      </c>
      <c r="J31" s="8">
        <v>10570419</v>
      </c>
      <c r="K31" s="8">
        <v>425488</v>
      </c>
      <c r="L31" s="8">
        <v>848418</v>
      </c>
      <c r="M31" s="8">
        <v>3895122</v>
      </c>
      <c r="N31" s="8">
        <v>5169028</v>
      </c>
      <c r="O31" s="8">
        <v>560347</v>
      </c>
      <c r="P31" s="8">
        <v>1816447</v>
      </c>
      <c r="Q31" s="8">
        <v>1707387</v>
      </c>
      <c r="R31" s="8">
        <v>4084181</v>
      </c>
      <c r="S31" s="8"/>
      <c r="T31" s="8"/>
      <c r="U31" s="8"/>
      <c r="V31" s="8"/>
      <c r="W31" s="8">
        <v>19823628</v>
      </c>
      <c r="X31" s="8">
        <v>14627524</v>
      </c>
      <c r="Y31" s="8">
        <v>5196104</v>
      </c>
      <c r="Z31" s="2">
        <v>35.52</v>
      </c>
      <c r="AA31" s="6">
        <v>19503370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24926930</v>
      </c>
      <c r="D33" s="6"/>
      <c r="E33" s="7">
        <v>18041736</v>
      </c>
      <c r="F33" s="8">
        <v>19104575</v>
      </c>
      <c r="G33" s="8">
        <v>632425</v>
      </c>
      <c r="H33" s="8">
        <v>1491335</v>
      </c>
      <c r="I33" s="8">
        <v>4462345</v>
      </c>
      <c r="J33" s="8">
        <v>6586105</v>
      </c>
      <c r="K33" s="8">
        <v>1025300</v>
      </c>
      <c r="L33" s="8">
        <v>3315908</v>
      </c>
      <c r="M33" s="8">
        <v>1111869</v>
      </c>
      <c r="N33" s="8">
        <v>5453077</v>
      </c>
      <c r="O33" s="8">
        <v>1725935</v>
      </c>
      <c r="P33" s="8">
        <v>879262</v>
      </c>
      <c r="Q33" s="8">
        <v>2657935</v>
      </c>
      <c r="R33" s="8">
        <v>5263132</v>
      </c>
      <c r="S33" s="8"/>
      <c r="T33" s="8"/>
      <c r="U33" s="8"/>
      <c r="V33" s="8"/>
      <c r="W33" s="8">
        <v>17302314</v>
      </c>
      <c r="X33" s="8">
        <v>14328428</v>
      </c>
      <c r="Y33" s="8">
        <v>2973886</v>
      </c>
      <c r="Z33" s="2">
        <v>20.76</v>
      </c>
      <c r="AA33" s="6">
        <v>19104575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154084896</v>
      </c>
      <c r="D35" s="33">
        <f>SUM(D24:D34)</f>
        <v>0</v>
      </c>
      <c r="E35" s="34">
        <f t="shared" si="1"/>
        <v>141702283</v>
      </c>
      <c r="F35" s="35">
        <f t="shared" si="1"/>
        <v>145013140</v>
      </c>
      <c r="G35" s="35">
        <f t="shared" si="1"/>
        <v>2781606</v>
      </c>
      <c r="H35" s="35">
        <f t="shared" si="1"/>
        <v>9251779</v>
      </c>
      <c r="I35" s="35">
        <f t="shared" si="1"/>
        <v>32787840</v>
      </c>
      <c r="J35" s="35">
        <f t="shared" si="1"/>
        <v>44821225</v>
      </c>
      <c r="K35" s="35">
        <f t="shared" si="1"/>
        <v>8865890</v>
      </c>
      <c r="L35" s="35">
        <f t="shared" si="1"/>
        <v>18141062</v>
      </c>
      <c r="M35" s="35">
        <f t="shared" si="1"/>
        <v>13801091</v>
      </c>
      <c r="N35" s="35">
        <f t="shared" si="1"/>
        <v>40808043</v>
      </c>
      <c r="O35" s="35">
        <f t="shared" si="1"/>
        <v>8145764</v>
      </c>
      <c r="P35" s="35">
        <f t="shared" si="1"/>
        <v>12791844</v>
      </c>
      <c r="Q35" s="35">
        <f t="shared" si="1"/>
        <v>13095777</v>
      </c>
      <c r="R35" s="35">
        <f t="shared" si="1"/>
        <v>34033385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119662653</v>
      </c>
      <c r="X35" s="35">
        <f t="shared" si="1"/>
        <v>108759853</v>
      </c>
      <c r="Y35" s="35">
        <f t="shared" si="1"/>
        <v>10902800</v>
      </c>
      <c r="Z35" s="36">
        <f>+IF(X35&lt;&gt;0,+(Y35/X35)*100,0)</f>
        <v>10.0246549616061</v>
      </c>
      <c r="AA35" s="33">
        <f>SUM(AA24:AA34)</f>
        <v>145013140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-37472776</v>
      </c>
      <c r="D37" s="46">
        <f>+D21-D35</f>
        <v>0</v>
      </c>
      <c r="E37" s="47">
        <f t="shared" si="2"/>
        <v>3275006</v>
      </c>
      <c r="F37" s="48">
        <f t="shared" si="2"/>
        <v>8113638</v>
      </c>
      <c r="G37" s="48">
        <f t="shared" si="2"/>
        <v>36631725</v>
      </c>
      <c r="H37" s="48">
        <f t="shared" si="2"/>
        <v>-5688899</v>
      </c>
      <c r="I37" s="48">
        <f t="shared" si="2"/>
        <v>15160469</v>
      </c>
      <c r="J37" s="48">
        <f t="shared" si="2"/>
        <v>46103295</v>
      </c>
      <c r="K37" s="48">
        <f t="shared" si="2"/>
        <v>-4648976</v>
      </c>
      <c r="L37" s="48">
        <f t="shared" si="2"/>
        <v>-11575363</v>
      </c>
      <c r="M37" s="48">
        <f t="shared" si="2"/>
        <v>17453253</v>
      </c>
      <c r="N37" s="48">
        <f t="shared" si="2"/>
        <v>1228914</v>
      </c>
      <c r="O37" s="48">
        <f t="shared" si="2"/>
        <v>-4259171</v>
      </c>
      <c r="P37" s="48">
        <f t="shared" si="2"/>
        <v>-8934152</v>
      </c>
      <c r="Q37" s="48">
        <f t="shared" si="2"/>
        <v>9707408</v>
      </c>
      <c r="R37" s="48">
        <f t="shared" si="2"/>
        <v>-3485915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43846294</v>
      </c>
      <c r="X37" s="48">
        <f>IF(F21=F35,0,X21-X35)</f>
        <v>6085230</v>
      </c>
      <c r="Y37" s="48">
        <f t="shared" si="2"/>
        <v>37761064</v>
      </c>
      <c r="Z37" s="49">
        <f>+IF(X37&lt;&gt;0,+(Y37/X37)*100,0)</f>
        <v>620.536347845521</v>
      </c>
      <c r="AA37" s="46">
        <f>+AA21-AA35</f>
        <v>8113638</v>
      </c>
    </row>
    <row r="38" spans="1:27" ht="22.5" customHeight="1">
      <c r="A38" s="50" t="s">
        <v>60</v>
      </c>
      <c r="B38" s="29"/>
      <c r="C38" s="6">
        <v>36749000</v>
      </c>
      <c r="D38" s="6"/>
      <c r="E38" s="7">
        <v>33033000</v>
      </c>
      <c r="F38" s="8">
        <v>33033000</v>
      </c>
      <c r="G38" s="8"/>
      <c r="H38" s="8"/>
      <c r="I38" s="8">
        <v>15382240</v>
      </c>
      <c r="J38" s="8">
        <v>15382240</v>
      </c>
      <c r="K38" s="8">
        <v>627879</v>
      </c>
      <c r="L38" s="8"/>
      <c r="M38" s="8">
        <v>11716458</v>
      </c>
      <c r="N38" s="8">
        <v>12344337</v>
      </c>
      <c r="O38" s="8">
        <v>500496</v>
      </c>
      <c r="P38" s="8"/>
      <c r="Q38" s="8"/>
      <c r="R38" s="8">
        <v>500496</v>
      </c>
      <c r="S38" s="8"/>
      <c r="T38" s="8"/>
      <c r="U38" s="8"/>
      <c r="V38" s="8"/>
      <c r="W38" s="8">
        <v>28227073</v>
      </c>
      <c r="X38" s="8">
        <v>24774750</v>
      </c>
      <c r="Y38" s="8">
        <v>3452323</v>
      </c>
      <c r="Z38" s="2">
        <v>13.93</v>
      </c>
      <c r="AA38" s="6">
        <v>33033000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-723776</v>
      </c>
      <c r="D41" s="56">
        <f>SUM(D37:D40)</f>
        <v>0</v>
      </c>
      <c r="E41" s="57">
        <f t="shared" si="3"/>
        <v>36308006</v>
      </c>
      <c r="F41" s="58">
        <f t="shared" si="3"/>
        <v>41146638</v>
      </c>
      <c r="G41" s="58">
        <f t="shared" si="3"/>
        <v>36631725</v>
      </c>
      <c r="H41" s="58">
        <f t="shared" si="3"/>
        <v>-5688899</v>
      </c>
      <c r="I41" s="58">
        <f t="shared" si="3"/>
        <v>30542709</v>
      </c>
      <c r="J41" s="58">
        <f t="shared" si="3"/>
        <v>61485535</v>
      </c>
      <c r="K41" s="58">
        <f t="shared" si="3"/>
        <v>-4021097</v>
      </c>
      <c r="L41" s="58">
        <f t="shared" si="3"/>
        <v>-11575363</v>
      </c>
      <c r="M41" s="58">
        <f t="shared" si="3"/>
        <v>29169711</v>
      </c>
      <c r="N41" s="58">
        <f t="shared" si="3"/>
        <v>13573251</v>
      </c>
      <c r="O41" s="58">
        <f t="shared" si="3"/>
        <v>-3758675</v>
      </c>
      <c r="P41" s="58">
        <f t="shared" si="3"/>
        <v>-8934152</v>
      </c>
      <c r="Q41" s="58">
        <f t="shared" si="3"/>
        <v>9707408</v>
      </c>
      <c r="R41" s="58">
        <f t="shared" si="3"/>
        <v>-2985419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72073367</v>
      </c>
      <c r="X41" s="58">
        <f t="shared" si="3"/>
        <v>30859980</v>
      </c>
      <c r="Y41" s="58">
        <f t="shared" si="3"/>
        <v>41213387</v>
      </c>
      <c r="Z41" s="59">
        <f>+IF(X41&lt;&gt;0,+(Y41/X41)*100,0)</f>
        <v>133.5496231689068</v>
      </c>
      <c r="AA41" s="56">
        <f>SUM(AA37:AA40)</f>
        <v>41146638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-723776</v>
      </c>
      <c r="D43" s="64">
        <f>+D41-D42</f>
        <v>0</v>
      </c>
      <c r="E43" s="65">
        <f t="shared" si="4"/>
        <v>36308006</v>
      </c>
      <c r="F43" s="66">
        <f t="shared" si="4"/>
        <v>41146638</v>
      </c>
      <c r="G43" s="66">
        <f t="shared" si="4"/>
        <v>36631725</v>
      </c>
      <c r="H43" s="66">
        <f t="shared" si="4"/>
        <v>-5688899</v>
      </c>
      <c r="I43" s="66">
        <f t="shared" si="4"/>
        <v>30542709</v>
      </c>
      <c r="J43" s="66">
        <f t="shared" si="4"/>
        <v>61485535</v>
      </c>
      <c r="K43" s="66">
        <f t="shared" si="4"/>
        <v>-4021097</v>
      </c>
      <c r="L43" s="66">
        <f t="shared" si="4"/>
        <v>-11575363</v>
      </c>
      <c r="M43" s="66">
        <f t="shared" si="4"/>
        <v>29169711</v>
      </c>
      <c r="N43" s="66">
        <f t="shared" si="4"/>
        <v>13573251</v>
      </c>
      <c r="O43" s="66">
        <f t="shared" si="4"/>
        <v>-3758675</v>
      </c>
      <c r="P43" s="66">
        <f t="shared" si="4"/>
        <v>-8934152</v>
      </c>
      <c r="Q43" s="66">
        <f t="shared" si="4"/>
        <v>9707408</v>
      </c>
      <c r="R43" s="66">
        <f t="shared" si="4"/>
        <v>-2985419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72073367</v>
      </c>
      <c r="X43" s="66">
        <f t="shared" si="4"/>
        <v>30859980</v>
      </c>
      <c r="Y43" s="66">
        <f t="shared" si="4"/>
        <v>41213387</v>
      </c>
      <c r="Z43" s="67">
        <f>+IF(X43&lt;&gt;0,+(Y43/X43)*100,0)</f>
        <v>133.5496231689068</v>
      </c>
      <c r="AA43" s="64">
        <f>+AA41-AA42</f>
        <v>41146638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-723776</v>
      </c>
      <c r="D45" s="56">
        <f>SUM(D43:D44)</f>
        <v>0</v>
      </c>
      <c r="E45" s="57">
        <f t="shared" si="5"/>
        <v>36308006</v>
      </c>
      <c r="F45" s="58">
        <f t="shared" si="5"/>
        <v>41146638</v>
      </c>
      <c r="G45" s="58">
        <f t="shared" si="5"/>
        <v>36631725</v>
      </c>
      <c r="H45" s="58">
        <f t="shared" si="5"/>
        <v>-5688899</v>
      </c>
      <c r="I45" s="58">
        <f t="shared" si="5"/>
        <v>30542709</v>
      </c>
      <c r="J45" s="58">
        <f t="shared" si="5"/>
        <v>61485535</v>
      </c>
      <c r="K45" s="58">
        <f t="shared" si="5"/>
        <v>-4021097</v>
      </c>
      <c r="L45" s="58">
        <f t="shared" si="5"/>
        <v>-11575363</v>
      </c>
      <c r="M45" s="58">
        <f t="shared" si="5"/>
        <v>29169711</v>
      </c>
      <c r="N45" s="58">
        <f t="shared" si="5"/>
        <v>13573251</v>
      </c>
      <c r="O45" s="58">
        <f t="shared" si="5"/>
        <v>-3758675</v>
      </c>
      <c r="P45" s="58">
        <f t="shared" si="5"/>
        <v>-8934152</v>
      </c>
      <c r="Q45" s="58">
        <f t="shared" si="5"/>
        <v>9707408</v>
      </c>
      <c r="R45" s="58">
        <f t="shared" si="5"/>
        <v>-2985419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72073367</v>
      </c>
      <c r="X45" s="58">
        <f t="shared" si="5"/>
        <v>30859980</v>
      </c>
      <c r="Y45" s="58">
        <f t="shared" si="5"/>
        <v>41213387</v>
      </c>
      <c r="Z45" s="59">
        <f>+IF(X45&lt;&gt;0,+(Y45/X45)*100,0)</f>
        <v>133.5496231689068</v>
      </c>
      <c r="AA45" s="56">
        <f>SUM(AA43:AA44)</f>
        <v>41146638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-723776</v>
      </c>
      <c r="D47" s="71">
        <f>SUM(D45:D46)</f>
        <v>0</v>
      </c>
      <c r="E47" s="72">
        <f t="shared" si="6"/>
        <v>36308006</v>
      </c>
      <c r="F47" s="73">
        <f t="shared" si="6"/>
        <v>41146638</v>
      </c>
      <c r="G47" s="73">
        <f t="shared" si="6"/>
        <v>36631725</v>
      </c>
      <c r="H47" s="74">
        <f t="shared" si="6"/>
        <v>-5688899</v>
      </c>
      <c r="I47" s="74">
        <f t="shared" si="6"/>
        <v>30542709</v>
      </c>
      <c r="J47" s="74">
        <f t="shared" si="6"/>
        <v>61485535</v>
      </c>
      <c r="K47" s="74">
        <f t="shared" si="6"/>
        <v>-4021097</v>
      </c>
      <c r="L47" s="74">
        <f t="shared" si="6"/>
        <v>-11575363</v>
      </c>
      <c r="M47" s="73">
        <f t="shared" si="6"/>
        <v>29169711</v>
      </c>
      <c r="N47" s="73">
        <f t="shared" si="6"/>
        <v>13573251</v>
      </c>
      <c r="O47" s="74">
        <f t="shared" si="6"/>
        <v>-3758675</v>
      </c>
      <c r="P47" s="74">
        <f t="shared" si="6"/>
        <v>-8934152</v>
      </c>
      <c r="Q47" s="74">
        <f t="shared" si="6"/>
        <v>9707408</v>
      </c>
      <c r="R47" s="74">
        <f t="shared" si="6"/>
        <v>-2985419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72073367</v>
      </c>
      <c r="X47" s="74">
        <f t="shared" si="6"/>
        <v>30859980</v>
      </c>
      <c r="Y47" s="74">
        <f t="shared" si="6"/>
        <v>41213387</v>
      </c>
      <c r="Z47" s="75">
        <f>+IF(X47&lt;&gt;0,+(Y47/X47)*100,0)</f>
        <v>133.5496231689068</v>
      </c>
      <c r="AA47" s="76">
        <f>SUM(AA45:AA46)</f>
        <v>41146638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24642675</v>
      </c>
      <c r="D5" s="6"/>
      <c r="E5" s="7">
        <v>28550000</v>
      </c>
      <c r="F5" s="8">
        <v>40250000</v>
      </c>
      <c r="G5" s="8">
        <v>2039373</v>
      </c>
      <c r="H5" s="8">
        <v>2039373</v>
      </c>
      <c r="I5" s="8">
        <v>2034878</v>
      </c>
      <c r="J5" s="8">
        <v>6113624</v>
      </c>
      <c r="K5" s="8">
        <v>2035144</v>
      </c>
      <c r="L5" s="8">
        <v>2035144</v>
      </c>
      <c r="M5" s="8">
        <v>2035144</v>
      </c>
      <c r="N5" s="8">
        <v>6105432</v>
      </c>
      <c r="O5" s="8">
        <v>4368354</v>
      </c>
      <c r="P5" s="8">
        <v>4368354</v>
      </c>
      <c r="Q5" s="8">
        <v>4377247</v>
      </c>
      <c r="R5" s="8">
        <v>13113955</v>
      </c>
      <c r="S5" s="8"/>
      <c r="T5" s="8"/>
      <c r="U5" s="8"/>
      <c r="V5" s="8"/>
      <c r="W5" s="8">
        <v>25333011</v>
      </c>
      <c r="X5" s="8">
        <v>30187502</v>
      </c>
      <c r="Y5" s="8">
        <v>-4854491</v>
      </c>
      <c r="Z5" s="2">
        <v>-16.08</v>
      </c>
      <c r="AA5" s="6">
        <v>40250000</v>
      </c>
    </row>
    <row r="6" spans="1:27" ht="13.5">
      <c r="A6" s="23" t="s">
        <v>32</v>
      </c>
      <c r="B6" s="24"/>
      <c r="C6" s="6">
        <v>13172200</v>
      </c>
      <c r="D6" s="6"/>
      <c r="E6" s="7">
        <v>16000000</v>
      </c>
      <c r="F6" s="8">
        <v>17000000</v>
      </c>
      <c r="G6" s="8">
        <v>1119873</v>
      </c>
      <c r="H6" s="8">
        <v>1355048</v>
      </c>
      <c r="I6" s="8">
        <v>1098129</v>
      </c>
      <c r="J6" s="8">
        <v>3573050</v>
      </c>
      <c r="K6" s="8">
        <v>1464750</v>
      </c>
      <c r="L6" s="8">
        <v>1274539</v>
      </c>
      <c r="M6" s="8">
        <v>1236204</v>
      </c>
      <c r="N6" s="8">
        <v>3975493</v>
      </c>
      <c r="O6" s="8">
        <v>1022387</v>
      </c>
      <c r="P6" s="8">
        <v>1129382</v>
      </c>
      <c r="Q6" s="8">
        <v>1691287</v>
      </c>
      <c r="R6" s="8">
        <v>3843056</v>
      </c>
      <c r="S6" s="8"/>
      <c r="T6" s="8"/>
      <c r="U6" s="8"/>
      <c r="V6" s="8"/>
      <c r="W6" s="8">
        <v>11391599</v>
      </c>
      <c r="X6" s="8">
        <v>12750002</v>
      </c>
      <c r="Y6" s="8">
        <v>-1358403</v>
      </c>
      <c r="Z6" s="2">
        <v>-10.65</v>
      </c>
      <c r="AA6" s="6">
        <v>17000000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839614</v>
      </c>
      <c r="D9" s="6"/>
      <c r="E9" s="7">
        <v>820000</v>
      </c>
      <c r="F9" s="8">
        <v>820000</v>
      </c>
      <c r="G9" s="8">
        <v>87340</v>
      </c>
      <c r="H9" s="8">
        <v>87340</v>
      </c>
      <c r="I9" s="8">
        <v>87482</v>
      </c>
      <c r="J9" s="8">
        <v>262162</v>
      </c>
      <c r="K9" s="8">
        <v>87131</v>
      </c>
      <c r="L9" s="8">
        <v>87131</v>
      </c>
      <c r="M9" s="8">
        <v>87061</v>
      </c>
      <c r="N9" s="8">
        <v>261323</v>
      </c>
      <c r="O9" s="8">
        <v>86919</v>
      </c>
      <c r="P9" s="8">
        <v>86919</v>
      </c>
      <c r="Q9" s="8">
        <v>86919</v>
      </c>
      <c r="R9" s="8">
        <v>260757</v>
      </c>
      <c r="S9" s="8"/>
      <c r="T9" s="8"/>
      <c r="U9" s="8"/>
      <c r="V9" s="8"/>
      <c r="W9" s="8">
        <v>784242</v>
      </c>
      <c r="X9" s="8">
        <v>615001</v>
      </c>
      <c r="Y9" s="8">
        <v>169241</v>
      </c>
      <c r="Z9" s="2">
        <v>27.52</v>
      </c>
      <c r="AA9" s="6">
        <v>820000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1209288</v>
      </c>
      <c r="D11" s="6"/>
      <c r="E11" s="7">
        <v>1200000</v>
      </c>
      <c r="F11" s="8">
        <v>1200000</v>
      </c>
      <c r="G11" s="8">
        <v>89531</v>
      </c>
      <c r="H11" s="8">
        <v>103089</v>
      </c>
      <c r="I11" s="8">
        <v>97839</v>
      </c>
      <c r="J11" s="8">
        <v>290459</v>
      </c>
      <c r="K11" s="8">
        <v>124293</v>
      </c>
      <c r="L11" s="8">
        <v>113843</v>
      </c>
      <c r="M11" s="8">
        <v>107543</v>
      </c>
      <c r="N11" s="8">
        <v>345679</v>
      </c>
      <c r="O11" s="8">
        <v>112652</v>
      </c>
      <c r="P11" s="8">
        <v>108793</v>
      </c>
      <c r="Q11" s="8">
        <v>109541</v>
      </c>
      <c r="R11" s="8">
        <v>330986</v>
      </c>
      <c r="S11" s="8"/>
      <c r="T11" s="8"/>
      <c r="U11" s="8"/>
      <c r="V11" s="8"/>
      <c r="W11" s="8">
        <v>967124</v>
      </c>
      <c r="X11" s="8">
        <v>900000</v>
      </c>
      <c r="Y11" s="8">
        <v>67124</v>
      </c>
      <c r="Z11" s="2">
        <v>7.46</v>
      </c>
      <c r="AA11" s="6">
        <v>1200000</v>
      </c>
    </row>
    <row r="12" spans="1:27" ht="13.5">
      <c r="A12" s="25" t="s">
        <v>37</v>
      </c>
      <c r="B12" s="29"/>
      <c r="C12" s="6">
        <v>1465627</v>
      </c>
      <c r="D12" s="6"/>
      <c r="E12" s="7">
        <v>1300000</v>
      </c>
      <c r="F12" s="8">
        <v>900000</v>
      </c>
      <c r="G12" s="8">
        <v>10679</v>
      </c>
      <c r="H12" s="8">
        <v>258340</v>
      </c>
      <c r="I12" s="8">
        <v>187741</v>
      </c>
      <c r="J12" s="8">
        <v>456760</v>
      </c>
      <c r="K12" s="8">
        <v>72692</v>
      </c>
      <c r="L12" s="8">
        <v>15108</v>
      </c>
      <c r="M12" s="8">
        <v>128523</v>
      </c>
      <c r="N12" s="8">
        <v>216323</v>
      </c>
      <c r="O12" s="8">
        <v>190985</v>
      </c>
      <c r="P12" s="8">
        <v>131961</v>
      </c>
      <c r="Q12" s="8">
        <v>52562</v>
      </c>
      <c r="R12" s="8">
        <v>375508</v>
      </c>
      <c r="S12" s="8"/>
      <c r="T12" s="8"/>
      <c r="U12" s="8"/>
      <c r="V12" s="8"/>
      <c r="W12" s="8">
        <v>1048591</v>
      </c>
      <c r="X12" s="8">
        <v>675000</v>
      </c>
      <c r="Y12" s="8">
        <v>373591</v>
      </c>
      <c r="Z12" s="2">
        <v>55.35</v>
      </c>
      <c r="AA12" s="6">
        <v>900000</v>
      </c>
    </row>
    <row r="13" spans="1:27" ht="13.5">
      <c r="A13" s="23" t="s">
        <v>38</v>
      </c>
      <c r="B13" s="29"/>
      <c r="C13" s="6">
        <v>1324803</v>
      </c>
      <c r="D13" s="6"/>
      <c r="E13" s="7">
        <v>1400000</v>
      </c>
      <c r="F13" s="8">
        <v>1800000</v>
      </c>
      <c r="G13" s="8">
        <v>124512</v>
      </c>
      <c r="H13" s="8">
        <v>110810</v>
      </c>
      <c r="I13" s="8">
        <v>108627</v>
      </c>
      <c r="J13" s="8">
        <v>343949</v>
      </c>
      <c r="K13" s="8">
        <v>115732</v>
      </c>
      <c r="L13" s="8">
        <v>108731</v>
      </c>
      <c r="M13" s="8">
        <v>156228</v>
      </c>
      <c r="N13" s="8">
        <v>380691</v>
      </c>
      <c r="O13" s="8">
        <v>116767</v>
      </c>
      <c r="P13" s="8">
        <v>113803</v>
      </c>
      <c r="Q13" s="8">
        <v>145564</v>
      </c>
      <c r="R13" s="8">
        <v>376134</v>
      </c>
      <c r="S13" s="8"/>
      <c r="T13" s="8"/>
      <c r="U13" s="8"/>
      <c r="V13" s="8"/>
      <c r="W13" s="8">
        <v>1100774</v>
      </c>
      <c r="X13" s="8">
        <v>1350000</v>
      </c>
      <c r="Y13" s="8">
        <v>-249226</v>
      </c>
      <c r="Z13" s="2">
        <v>-18.46</v>
      </c>
      <c r="AA13" s="6">
        <v>1800000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181676</v>
      </c>
      <c r="D15" s="6"/>
      <c r="E15" s="7">
        <v>17000</v>
      </c>
      <c r="F15" s="8">
        <v>137000</v>
      </c>
      <c r="G15" s="8">
        <v>1588</v>
      </c>
      <c r="H15" s="8"/>
      <c r="I15" s="8">
        <v>794</v>
      </c>
      <c r="J15" s="8">
        <v>2382</v>
      </c>
      <c r="K15" s="8">
        <v>4263</v>
      </c>
      <c r="L15" s="8">
        <v>17676</v>
      </c>
      <c r="M15" s="8">
        <v>13294</v>
      </c>
      <c r="N15" s="8">
        <v>35233</v>
      </c>
      <c r="O15" s="8">
        <v>794</v>
      </c>
      <c r="P15" s="8">
        <v>397</v>
      </c>
      <c r="Q15" s="8">
        <v>2000</v>
      </c>
      <c r="R15" s="8">
        <v>3191</v>
      </c>
      <c r="S15" s="8"/>
      <c r="T15" s="8"/>
      <c r="U15" s="8"/>
      <c r="V15" s="8"/>
      <c r="W15" s="8">
        <v>40806</v>
      </c>
      <c r="X15" s="8">
        <v>102749</v>
      </c>
      <c r="Y15" s="8">
        <v>-61943</v>
      </c>
      <c r="Z15" s="2">
        <v>-60.29</v>
      </c>
      <c r="AA15" s="6">
        <v>137000</v>
      </c>
    </row>
    <row r="16" spans="1:27" ht="13.5">
      <c r="A16" s="23" t="s">
        <v>41</v>
      </c>
      <c r="B16" s="29"/>
      <c r="C16" s="6">
        <v>87010176</v>
      </c>
      <c r="D16" s="6"/>
      <c r="E16" s="7">
        <v>40000</v>
      </c>
      <c r="F16" s="8">
        <v>160000</v>
      </c>
      <c r="G16" s="8">
        <v>40399741</v>
      </c>
      <c r="H16" s="8">
        <v>28486</v>
      </c>
      <c r="I16" s="8">
        <v>26942</v>
      </c>
      <c r="J16" s="8">
        <v>40455169</v>
      </c>
      <c r="K16" s="8">
        <v>18702</v>
      </c>
      <c r="L16" s="8">
        <v>18841</v>
      </c>
      <c r="M16" s="8">
        <v>32316230</v>
      </c>
      <c r="N16" s="8">
        <v>32353773</v>
      </c>
      <c r="O16" s="8">
        <v>28160</v>
      </c>
      <c r="P16" s="8">
        <v>25430</v>
      </c>
      <c r="Q16" s="8">
        <v>22108</v>
      </c>
      <c r="R16" s="8">
        <v>75698</v>
      </c>
      <c r="S16" s="8"/>
      <c r="T16" s="8"/>
      <c r="U16" s="8"/>
      <c r="V16" s="8"/>
      <c r="W16" s="8">
        <v>72884640</v>
      </c>
      <c r="X16" s="8">
        <v>120001</v>
      </c>
      <c r="Y16" s="8">
        <v>72764639</v>
      </c>
      <c r="Z16" s="2">
        <v>60636.69</v>
      </c>
      <c r="AA16" s="6">
        <v>160000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6025970</v>
      </c>
      <c r="D18" s="6"/>
      <c r="E18" s="7">
        <v>106697000</v>
      </c>
      <c r="F18" s="8">
        <v>103433000</v>
      </c>
      <c r="G18" s="8">
        <v>577483</v>
      </c>
      <c r="H18" s="8"/>
      <c r="I18" s="8">
        <v>962471</v>
      </c>
      <c r="J18" s="8">
        <v>1539954</v>
      </c>
      <c r="K18" s="8">
        <v>1336</v>
      </c>
      <c r="L18" s="8">
        <v>500500</v>
      </c>
      <c r="M18" s="8">
        <v>643232</v>
      </c>
      <c r="N18" s="8">
        <v>1145068</v>
      </c>
      <c r="O18" s="8"/>
      <c r="P18" s="8">
        <v>222594</v>
      </c>
      <c r="Q18" s="8">
        <v>24003406</v>
      </c>
      <c r="R18" s="8">
        <v>24226000</v>
      </c>
      <c r="S18" s="8"/>
      <c r="T18" s="8"/>
      <c r="U18" s="8"/>
      <c r="V18" s="8"/>
      <c r="W18" s="8">
        <v>26911022</v>
      </c>
      <c r="X18" s="8">
        <v>77574749</v>
      </c>
      <c r="Y18" s="8">
        <v>-50663727</v>
      </c>
      <c r="Z18" s="2">
        <v>-65.31</v>
      </c>
      <c r="AA18" s="6">
        <v>103433000</v>
      </c>
    </row>
    <row r="19" spans="1:27" ht="13.5">
      <c r="A19" s="23" t="s">
        <v>44</v>
      </c>
      <c r="B19" s="29"/>
      <c r="C19" s="6">
        <v>259762</v>
      </c>
      <c r="D19" s="6"/>
      <c r="E19" s="7">
        <v>399000</v>
      </c>
      <c r="F19" s="26">
        <v>399000</v>
      </c>
      <c r="G19" s="26">
        <v>115583</v>
      </c>
      <c r="H19" s="26">
        <v>1018264</v>
      </c>
      <c r="I19" s="26">
        <v>1365382</v>
      </c>
      <c r="J19" s="26">
        <v>2499229</v>
      </c>
      <c r="K19" s="26">
        <v>695186</v>
      </c>
      <c r="L19" s="26">
        <v>58674</v>
      </c>
      <c r="M19" s="26">
        <v>14279</v>
      </c>
      <c r="N19" s="26">
        <v>768139</v>
      </c>
      <c r="O19" s="26">
        <v>9898</v>
      </c>
      <c r="P19" s="26">
        <v>3175</v>
      </c>
      <c r="Q19" s="26">
        <v>-765505</v>
      </c>
      <c r="R19" s="26">
        <v>-752432</v>
      </c>
      <c r="S19" s="26"/>
      <c r="T19" s="26"/>
      <c r="U19" s="26"/>
      <c r="V19" s="26"/>
      <c r="W19" s="26">
        <v>2514936</v>
      </c>
      <c r="X19" s="26">
        <v>299247</v>
      </c>
      <c r="Y19" s="26">
        <v>2215689</v>
      </c>
      <c r="Z19" s="27">
        <v>740.42</v>
      </c>
      <c r="AA19" s="28">
        <v>399000</v>
      </c>
    </row>
    <row r="20" spans="1:27" ht="13.5">
      <c r="A20" s="23" t="s">
        <v>45</v>
      </c>
      <c r="B20" s="29"/>
      <c r="C20" s="6">
        <v>291594</v>
      </c>
      <c r="D20" s="6"/>
      <c r="E20" s="7">
        <v>350000</v>
      </c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136423385</v>
      </c>
      <c r="D21" s="33">
        <f t="shared" si="0"/>
        <v>0</v>
      </c>
      <c r="E21" s="34">
        <f t="shared" si="0"/>
        <v>156773000</v>
      </c>
      <c r="F21" s="35">
        <f t="shared" si="0"/>
        <v>166099000</v>
      </c>
      <c r="G21" s="35">
        <f t="shared" si="0"/>
        <v>44565703</v>
      </c>
      <c r="H21" s="35">
        <f t="shared" si="0"/>
        <v>5000750</v>
      </c>
      <c r="I21" s="35">
        <f t="shared" si="0"/>
        <v>5970285</v>
      </c>
      <c r="J21" s="35">
        <f t="shared" si="0"/>
        <v>55536738</v>
      </c>
      <c r="K21" s="35">
        <f t="shared" si="0"/>
        <v>4619229</v>
      </c>
      <c r="L21" s="35">
        <f t="shared" si="0"/>
        <v>4230187</v>
      </c>
      <c r="M21" s="35">
        <f t="shared" si="0"/>
        <v>36737738</v>
      </c>
      <c r="N21" s="35">
        <f t="shared" si="0"/>
        <v>45587154</v>
      </c>
      <c r="O21" s="35">
        <f t="shared" si="0"/>
        <v>5936916</v>
      </c>
      <c r="P21" s="35">
        <f t="shared" si="0"/>
        <v>6190808</v>
      </c>
      <c r="Q21" s="35">
        <f t="shared" si="0"/>
        <v>29725129</v>
      </c>
      <c r="R21" s="35">
        <f t="shared" si="0"/>
        <v>41852853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142976745</v>
      </c>
      <c r="X21" s="35">
        <f t="shared" si="0"/>
        <v>124574251</v>
      </c>
      <c r="Y21" s="35">
        <f t="shared" si="0"/>
        <v>18402494</v>
      </c>
      <c r="Z21" s="36">
        <f>+IF(X21&lt;&gt;0,+(Y21/X21)*100,0)</f>
        <v>14.77230956821085</v>
      </c>
      <c r="AA21" s="33">
        <f>SUM(AA5:AA20)</f>
        <v>166099000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47515317</v>
      </c>
      <c r="D24" s="6"/>
      <c r="E24" s="7">
        <v>55422926</v>
      </c>
      <c r="F24" s="8">
        <v>47073711</v>
      </c>
      <c r="G24" s="8">
        <v>4487728</v>
      </c>
      <c r="H24" s="8">
        <v>4643386</v>
      </c>
      <c r="I24" s="8">
        <v>4624890</v>
      </c>
      <c r="J24" s="8">
        <v>13756004</v>
      </c>
      <c r="K24" s="8">
        <v>4797472</v>
      </c>
      <c r="L24" s="8"/>
      <c r="M24" s="8">
        <v>3895343</v>
      </c>
      <c r="N24" s="8">
        <v>8692815</v>
      </c>
      <c r="O24" s="8">
        <v>4330398</v>
      </c>
      <c r="P24" s="8">
        <v>4243362</v>
      </c>
      <c r="Q24" s="8">
        <v>4296177</v>
      </c>
      <c r="R24" s="8">
        <v>12869937</v>
      </c>
      <c r="S24" s="8"/>
      <c r="T24" s="8"/>
      <c r="U24" s="8"/>
      <c r="V24" s="8"/>
      <c r="W24" s="8">
        <v>35318756</v>
      </c>
      <c r="X24" s="8">
        <v>35305272</v>
      </c>
      <c r="Y24" s="8">
        <v>13484</v>
      </c>
      <c r="Z24" s="2">
        <v>0.04</v>
      </c>
      <c r="AA24" s="6">
        <v>47073711</v>
      </c>
    </row>
    <row r="25" spans="1:27" ht="13.5">
      <c r="A25" s="25" t="s">
        <v>49</v>
      </c>
      <c r="B25" s="24"/>
      <c r="C25" s="6">
        <v>9421809</v>
      </c>
      <c r="D25" s="6"/>
      <c r="E25" s="7">
        <v>9623491</v>
      </c>
      <c r="F25" s="8">
        <v>10714000</v>
      </c>
      <c r="G25" s="8">
        <v>781636</v>
      </c>
      <c r="H25" s="8">
        <v>781636</v>
      </c>
      <c r="I25" s="8">
        <v>781636</v>
      </c>
      <c r="J25" s="8">
        <v>2344908</v>
      </c>
      <c r="K25" s="8">
        <v>781636</v>
      </c>
      <c r="L25" s="8"/>
      <c r="M25" s="8">
        <v>781640</v>
      </c>
      <c r="N25" s="8">
        <v>1563276</v>
      </c>
      <c r="O25" s="8">
        <v>781636</v>
      </c>
      <c r="P25" s="8">
        <v>781636</v>
      </c>
      <c r="Q25" s="8">
        <v>781636</v>
      </c>
      <c r="R25" s="8">
        <v>2344908</v>
      </c>
      <c r="S25" s="8"/>
      <c r="T25" s="8"/>
      <c r="U25" s="8"/>
      <c r="V25" s="8"/>
      <c r="W25" s="8">
        <v>6253092</v>
      </c>
      <c r="X25" s="8">
        <v>8035498</v>
      </c>
      <c r="Y25" s="8">
        <v>-1782406</v>
      </c>
      <c r="Z25" s="2">
        <v>-22.18</v>
      </c>
      <c r="AA25" s="6">
        <v>10714000</v>
      </c>
    </row>
    <row r="26" spans="1:27" ht="13.5">
      <c r="A26" s="25" t="s">
        <v>50</v>
      </c>
      <c r="B26" s="24"/>
      <c r="C26" s="6">
        <v>1560115</v>
      </c>
      <c r="D26" s="6"/>
      <c r="E26" s="7">
        <v>4000000</v>
      </c>
      <c r="F26" s="8">
        <v>2000000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1499999</v>
      </c>
      <c r="Y26" s="8">
        <v>-1499999</v>
      </c>
      <c r="Z26" s="2">
        <v>-100</v>
      </c>
      <c r="AA26" s="6">
        <v>2000000</v>
      </c>
    </row>
    <row r="27" spans="1:27" ht="13.5">
      <c r="A27" s="25" t="s">
        <v>51</v>
      </c>
      <c r="B27" s="24"/>
      <c r="C27" s="6">
        <v>17396818</v>
      </c>
      <c r="D27" s="6"/>
      <c r="E27" s="7">
        <v>14000000</v>
      </c>
      <c r="F27" s="8">
        <v>29570223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22177665</v>
      </c>
      <c r="Y27" s="8">
        <v>-22177665</v>
      </c>
      <c r="Z27" s="2">
        <v>-100</v>
      </c>
      <c r="AA27" s="6">
        <v>29570223</v>
      </c>
    </row>
    <row r="28" spans="1:27" ht="13.5">
      <c r="A28" s="25" t="s">
        <v>52</v>
      </c>
      <c r="B28" s="24"/>
      <c r="C28" s="6">
        <v>111224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>
        <v>10707762</v>
      </c>
      <c r="D29" s="6"/>
      <c r="E29" s="7">
        <v>13000000</v>
      </c>
      <c r="F29" s="8">
        <v>15000000</v>
      </c>
      <c r="G29" s="8"/>
      <c r="H29" s="8"/>
      <c r="I29" s="8"/>
      <c r="J29" s="8"/>
      <c r="K29" s="8"/>
      <c r="L29" s="8"/>
      <c r="M29" s="8"/>
      <c r="N29" s="8"/>
      <c r="O29" s="8">
        <v>1834002</v>
      </c>
      <c r="P29" s="8"/>
      <c r="Q29" s="8"/>
      <c r="R29" s="8">
        <v>1834002</v>
      </c>
      <c r="S29" s="8"/>
      <c r="T29" s="8"/>
      <c r="U29" s="8"/>
      <c r="V29" s="8"/>
      <c r="W29" s="8">
        <v>1834002</v>
      </c>
      <c r="X29" s="8">
        <v>11250000</v>
      </c>
      <c r="Y29" s="8">
        <v>-9415998</v>
      </c>
      <c r="Z29" s="2">
        <v>-83.7</v>
      </c>
      <c r="AA29" s="6">
        <v>15000000</v>
      </c>
    </row>
    <row r="30" spans="1:27" ht="13.5">
      <c r="A30" s="25" t="s">
        <v>54</v>
      </c>
      <c r="B30" s="24"/>
      <c r="C30" s="6">
        <v>2355410</v>
      </c>
      <c r="D30" s="6"/>
      <c r="E30" s="7">
        <v>1310000</v>
      </c>
      <c r="F30" s="8">
        <v>6561100</v>
      </c>
      <c r="G30" s="8">
        <v>379397</v>
      </c>
      <c r="H30" s="8">
        <v>22000</v>
      </c>
      <c r="I30" s="8">
        <v>26224</v>
      </c>
      <c r="J30" s="8">
        <v>427621</v>
      </c>
      <c r="K30" s="8">
        <v>29704</v>
      </c>
      <c r="L30" s="8">
        <v>195267</v>
      </c>
      <c r="M30" s="8">
        <v>16988</v>
      </c>
      <c r="N30" s="8">
        <v>241959</v>
      </c>
      <c r="O30" s="8">
        <v>29789</v>
      </c>
      <c r="P30" s="8">
        <v>252457</v>
      </c>
      <c r="Q30" s="8">
        <v>485135</v>
      </c>
      <c r="R30" s="8">
        <v>767381</v>
      </c>
      <c r="S30" s="8"/>
      <c r="T30" s="8"/>
      <c r="U30" s="8"/>
      <c r="V30" s="8"/>
      <c r="W30" s="8">
        <v>1436961</v>
      </c>
      <c r="X30" s="8">
        <v>4920820</v>
      </c>
      <c r="Y30" s="8">
        <v>-3483859</v>
      </c>
      <c r="Z30" s="2">
        <v>-70.8</v>
      </c>
      <c r="AA30" s="6">
        <v>6561100</v>
      </c>
    </row>
    <row r="31" spans="1:27" ht="13.5">
      <c r="A31" s="25" t="s">
        <v>55</v>
      </c>
      <c r="B31" s="24"/>
      <c r="C31" s="6">
        <v>42351769</v>
      </c>
      <c r="D31" s="6"/>
      <c r="E31" s="7">
        <v>40267592</v>
      </c>
      <c r="F31" s="8">
        <v>44608600</v>
      </c>
      <c r="G31" s="8">
        <v>1302603</v>
      </c>
      <c r="H31" s="8">
        <v>946254</v>
      </c>
      <c r="I31" s="8">
        <v>1589626</v>
      </c>
      <c r="J31" s="8">
        <v>3838483</v>
      </c>
      <c r="K31" s="8">
        <v>659019</v>
      </c>
      <c r="L31" s="8">
        <v>490144</v>
      </c>
      <c r="M31" s="8">
        <v>580680</v>
      </c>
      <c r="N31" s="8">
        <v>1729843</v>
      </c>
      <c r="O31" s="8">
        <v>3043345</v>
      </c>
      <c r="P31" s="8">
        <v>414440</v>
      </c>
      <c r="Q31" s="8">
        <v>1299754</v>
      </c>
      <c r="R31" s="8">
        <v>4757539</v>
      </c>
      <c r="S31" s="8"/>
      <c r="T31" s="8"/>
      <c r="U31" s="8"/>
      <c r="V31" s="8"/>
      <c r="W31" s="8">
        <v>10325865</v>
      </c>
      <c r="X31" s="8">
        <v>33456448</v>
      </c>
      <c r="Y31" s="8">
        <v>-23130583</v>
      </c>
      <c r="Z31" s="2">
        <v>-69.14</v>
      </c>
      <c r="AA31" s="6">
        <v>44608600</v>
      </c>
    </row>
    <row r="32" spans="1:27" ht="13.5">
      <c r="A32" s="25" t="s">
        <v>43</v>
      </c>
      <c r="B32" s="24"/>
      <c r="C32" s="6">
        <v>696920</v>
      </c>
      <c r="D32" s="6"/>
      <c r="E32" s="7">
        <v>1750000</v>
      </c>
      <c r="F32" s="8">
        <v>1750000</v>
      </c>
      <c r="G32" s="8"/>
      <c r="H32" s="8"/>
      <c r="I32" s="8"/>
      <c r="J32" s="8"/>
      <c r="K32" s="8"/>
      <c r="L32" s="8">
        <v>-1085000</v>
      </c>
      <c r="M32" s="8"/>
      <c r="N32" s="8">
        <v>-1085000</v>
      </c>
      <c r="O32" s="8">
        <v>346270</v>
      </c>
      <c r="P32" s="8"/>
      <c r="Q32" s="8">
        <v>4764</v>
      </c>
      <c r="R32" s="8">
        <v>351034</v>
      </c>
      <c r="S32" s="8"/>
      <c r="T32" s="8"/>
      <c r="U32" s="8"/>
      <c r="V32" s="8"/>
      <c r="W32" s="8">
        <v>-733966</v>
      </c>
      <c r="X32" s="8">
        <v>1312501</v>
      </c>
      <c r="Y32" s="8">
        <v>-2046467</v>
      </c>
      <c r="Z32" s="2">
        <v>-155.92</v>
      </c>
      <c r="AA32" s="6">
        <v>1750000</v>
      </c>
    </row>
    <row r="33" spans="1:27" ht="13.5">
      <c r="A33" s="25" t="s">
        <v>56</v>
      </c>
      <c r="B33" s="24"/>
      <c r="C33" s="6">
        <v>27034158</v>
      </c>
      <c r="D33" s="6"/>
      <c r="E33" s="7">
        <v>21037137</v>
      </c>
      <c r="F33" s="8">
        <v>25300344</v>
      </c>
      <c r="G33" s="8">
        <v>1011284</v>
      </c>
      <c r="H33" s="8">
        <v>1628488</v>
      </c>
      <c r="I33" s="8">
        <v>1923674</v>
      </c>
      <c r="J33" s="8">
        <v>4563446</v>
      </c>
      <c r="K33" s="8">
        <v>547093</v>
      </c>
      <c r="L33" s="8">
        <v>692001</v>
      </c>
      <c r="M33" s="8">
        <v>978342</v>
      </c>
      <c r="N33" s="8">
        <v>2217436</v>
      </c>
      <c r="O33" s="8">
        <v>4740879</v>
      </c>
      <c r="P33" s="8">
        <v>1215969</v>
      </c>
      <c r="Q33" s="8">
        <v>2305837</v>
      </c>
      <c r="R33" s="8">
        <v>8262685</v>
      </c>
      <c r="S33" s="8"/>
      <c r="T33" s="8"/>
      <c r="U33" s="8"/>
      <c r="V33" s="8"/>
      <c r="W33" s="8">
        <v>15043567</v>
      </c>
      <c r="X33" s="8">
        <v>18975243</v>
      </c>
      <c r="Y33" s="8">
        <v>-3931676</v>
      </c>
      <c r="Z33" s="2">
        <v>-20.72</v>
      </c>
      <c r="AA33" s="6">
        <v>25300344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159151302</v>
      </c>
      <c r="D35" s="33">
        <f>SUM(D24:D34)</f>
        <v>0</v>
      </c>
      <c r="E35" s="34">
        <f t="shared" si="1"/>
        <v>160411146</v>
      </c>
      <c r="F35" s="35">
        <f t="shared" si="1"/>
        <v>182577978</v>
      </c>
      <c r="G35" s="35">
        <f t="shared" si="1"/>
        <v>7962648</v>
      </c>
      <c r="H35" s="35">
        <f t="shared" si="1"/>
        <v>8021764</v>
      </c>
      <c r="I35" s="35">
        <f t="shared" si="1"/>
        <v>8946050</v>
      </c>
      <c r="J35" s="35">
        <f t="shared" si="1"/>
        <v>24930462</v>
      </c>
      <c r="K35" s="35">
        <f t="shared" si="1"/>
        <v>6814924</v>
      </c>
      <c r="L35" s="35">
        <f t="shared" si="1"/>
        <v>292412</v>
      </c>
      <c r="M35" s="35">
        <f t="shared" si="1"/>
        <v>6252993</v>
      </c>
      <c r="N35" s="35">
        <f t="shared" si="1"/>
        <v>13360329</v>
      </c>
      <c r="O35" s="35">
        <f t="shared" si="1"/>
        <v>15106319</v>
      </c>
      <c r="P35" s="35">
        <f t="shared" si="1"/>
        <v>6907864</v>
      </c>
      <c r="Q35" s="35">
        <f t="shared" si="1"/>
        <v>9173303</v>
      </c>
      <c r="R35" s="35">
        <f t="shared" si="1"/>
        <v>31187486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69478277</v>
      </c>
      <c r="X35" s="35">
        <f t="shared" si="1"/>
        <v>136933446</v>
      </c>
      <c r="Y35" s="35">
        <f t="shared" si="1"/>
        <v>-67455169</v>
      </c>
      <c r="Z35" s="36">
        <f>+IF(X35&lt;&gt;0,+(Y35/X35)*100,0)</f>
        <v>-49.26128054938455</v>
      </c>
      <c r="AA35" s="33">
        <f>SUM(AA24:AA34)</f>
        <v>182577978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-22727917</v>
      </c>
      <c r="D37" s="46">
        <f>+D21-D35</f>
        <v>0</v>
      </c>
      <c r="E37" s="47">
        <f t="shared" si="2"/>
        <v>-3638146</v>
      </c>
      <c r="F37" s="48">
        <f t="shared" si="2"/>
        <v>-16478978</v>
      </c>
      <c r="G37" s="48">
        <f t="shared" si="2"/>
        <v>36603055</v>
      </c>
      <c r="H37" s="48">
        <f t="shared" si="2"/>
        <v>-3021014</v>
      </c>
      <c r="I37" s="48">
        <f t="shared" si="2"/>
        <v>-2975765</v>
      </c>
      <c r="J37" s="48">
        <f t="shared" si="2"/>
        <v>30606276</v>
      </c>
      <c r="K37" s="48">
        <f t="shared" si="2"/>
        <v>-2195695</v>
      </c>
      <c r="L37" s="48">
        <f t="shared" si="2"/>
        <v>3937775</v>
      </c>
      <c r="M37" s="48">
        <f t="shared" si="2"/>
        <v>30484745</v>
      </c>
      <c r="N37" s="48">
        <f t="shared" si="2"/>
        <v>32226825</v>
      </c>
      <c r="O37" s="48">
        <f t="shared" si="2"/>
        <v>-9169403</v>
      </c>
      <c r="P37" s="48">
        <f t="shared" si="2"/>
        <v>-717056</v>
      </c>
      <c r="Q37" s="48">
        <f t="shared" si="2"/>
        <v>20551826</v>
      </c>
      <c r="R37" s="48">
        <f t="shared" si="2"/>
        <v>10665367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73498468</v>
      </c>
      <c r="X37" s="48">
        <f>IF(F21=F35,0,X21-X35)</f>
        <v>-12359195</v>
      </c>
      <c r="Y37" s="48">
        <f t="shared" si="2"/>
        <v>85857663</v>
      </c>
      <c r="Z37" s="49">
        <f>+IF(X37&lt;&gt;0,+(Y37/X37)*100,0)</f>
        <v>-694.6865309593384</v>
      </c>
      <c r="AA37" s="46">
        <f>+AA21-AA35</f>
        <v>-16478978</v>
      </c>
    </row>
    <row r="38" spans="1:27" ht="22.5" customHeight="1">
      <c r="A38" s="50" t="s">
        <v>60</v>
      </c>
      <c r="B38" s="29"/>
      <c r="C38" s="6">
        <v>31488916</v>
      </c>
      <c r="D38" s="6"/>
      <c r="E38" s="7">
        <v>39834000</v>
      </c>
      <c r="F38" s="8">
        <v>1686000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1264500</v>
      </c>
      <c r="Y38" s="8">
        <v>-1264500</v>
      </c>
      <c r="Z38" s="2">
        <v>-100</v>
      </c>
      <c r="AA38" s="6">
        <v>1686000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8760999</v>
      </c>
      <c r="D41" s="56">
        <f>SUM(D37:D40)</f>
        <v>0</v>
      </c>
      <c r="E41" s="57">
        <f t="shared" si="3"/>
        <v>36195854</v>
      </c>
      <c r="F41" s="58">
        <f t="shared" si="3"/>
        <v>-14792978</v>
      </c>
      <c r="G41" s="58">
        <f t="shared" si="3"/>
        <v>36603055</v>
      </c>
      <c r="H41" s="58">
        <f t="shared" si="3"/>
        <v>-3021014</v>
      </c>
      <c r="I41" s="58">
        <f t="shared" si="3"/>
        <v>-2975765</v>
      </c>
      <c r="J41" s="58">
        <f t="shared" si="3"/>
        <v>30606276</v>
      </c>
      <c r="K41" s="58">
        <f t="shared" si="3"/>
        <v>-2195695</v>
      </c>
      <c r="L41" s="58">
        <f t="shared" si="3"/>
        <v>3937775</v>
      </c>
      <c r="M41" s="58">
        <f t="shared" si="3"/>
        <v>30484745</v>
      </c>
      <c r="N41" s="58">
        <f t="shared" si="3"/>
        <v>32226825</v>
      </c>
      <c r="O41" s="58">
        <f t="shared" si="3"/>
        <v>-9169403</v>
      </c>
      <c r="P41" s="58">
        <f t="shared" si="3"/>
        <v>-717056</v>
      </c>
      <c r="Q41" s="58">
        <f t="shared" si="3"/>
        <v>20551826</v>
      </c>
      <c r="R41" s="58">
        <f t="shared" si="3"/>
        <v>10665367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73498468</v>
      </c>
      <c r="X41" s="58">
        <f t="shared" si="3"/>
        <v>-11094695</v>
      </c>
      <c r="Y41" s="58">
        <f t="shared" si="3"/>
        <v>84593163</v>
      </c>
      <c r="Z41" s="59">
        <f>+IF(X41&lt;&gt;0,+(Y41/X41)*100,0)</f>
        <v>-762.4649708712137</v>
      </c>
      <c r="AA41" s="56">
        <f>SUM(AA37:AA40)</f>
        <v>-14792978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8760999</v>
      </c>
      <c r="D43" s="64">
        <f>+D41-D42</f>
        <v>0</v>
      </c>
      <c r="E43" s="65">
        <f t="shared" si="4"/>
        <v>36195854</v>
      </c>
      <c r="F43" s="66">
        <f t="shared" si="4"/>
        <v>-14792978</v>
      </c>
      <c r="G43" s="66">
        <f t="shared" si="4"/>
        <v>36603055</v>
      </c>
      <c r="H43" s="66">
        <f t="shared" si="4"/>
        <v>-3021014</v>
      </c>
      <c r="I43" s="66">
        <f t="shared" si="4"/>
        <v>-2975765</v>
      </c>
      <c r="J43" s="66">
        <f t="shared" si="4"/>
        <v>30606276</v>
      </c>
      <c r="K43" s="66">
        <f t="shared" si="4"/>
        <v>-2195695</v>
      </c>
      <c r="L43" s="66">
        <f t="shared" si="4"/>
        <v>3937775</v>
      </c>
      <c r="M43" s="66">
        <f t="shared" si="4"/>
        <v>30484745</v>
      </c>
      <c r="N43" s="66">
        <f t="shared" si="4"/>
        <v>32226825</v>
      </c>
      <c r="O43" s="66">
        <f t="shared" si="4"/>
        <v>-9169403</v>
      </c>
      <c r="P43" s="66">
        <f t="shared" si="4"/>
        <v>-717056</v>
      </c>
      <c r="Q43" s="66">
        <f t="shared" si="4"/>
        <v>20551826</v>
      </c>
      <c r="R43" s="66">
        <f t="shared" si="4"/>
        <v>10665367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73498468</v>
      </c>
      <c r="X43" s="66">
        <f t="shared" si="4"/>
        <v>-11094695</v>
      </c>
      <c r="Y43" s="66">
        <f t="shared" si="4"/>
        <v>84593163</v>
      </c>
      <c r="Z43" s="67">
        <f>+IF(X43&lt;&gt;0,+(Y43/X43)*100,0)</f>
        <v>-762.4649708712137</v>
      </c>
      <c r="AA43" s="64">
        <f>+AA41-AA42</f>
        <v>-14792978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8760999</v>
      </c>
      <c r="D45" s="56">
        <f>SUM(D43:D44)</f>
        <v>0</v>
      </c>
      <c r="E45" s="57">
        <f t="shared" si="5"/>
        <v>36195854</v>
      </c>
      <c r="F45" s="58">
        <f t="shared" si="5"/>
        <v>-14792978</v>
      </c>
      <c r="G45" s="58">
        <f t="shared" si="5"/>
        <v>36603055</v>
      </c>
      <c r="H45" s="58">
        <f t="shared" si="5"/>
        <v>-3021014</v>
      </c>
      <c r="I45" s="58">
        <f t="shared" si="5"/>
        <v>-2975765</v>
      </c>
      <c r="J45" s="58">
        <f t="shared" si="5"/>
        <v>30606276</v>
      </c>
      <c r="K45" s="58">
        <f t="shared" si="5"/>
        <v>-2195695</v>
      </c>
      <c r="L45" s="58">
        <f t="shared" si="5"/>
        <v>3937775</v>
      </c>
      <c r="M45" s="58">
        <f t="shared" si="5"/>
        <v>30484745</v>
      </c>
      <c r="N45" s="58">
        <f t="shared" si="5"/>
        <v>32226825</v>
      </c>
      <c r="O45" s="58">
        <f t="shared" si="5"/>
        <v>-9169403</v>
      </c>
      <c r="P45" s="58">
        <f t="shared" si="5"/>
        <v>-717056</v>
      </c>
      <c r="Q45" s="58">
        <f t="shared" si="5"/>
        <v>20551826</v>
      </c>
      <c r="R45" s="58">
        <f t="shared" si="5"/>
        <v>10665367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73498468</v>
      </c>
      <c r="X45" s="58">
        <f t="shared" si="5"/>
        <v>-11094695</v>
      </c>
      <c r="Y45" s="58">
        <f t="shared" si="5"/>
        <v>84593163</v>
      </c>
      <c r="Z45" s="59">
        <f>+IF(X45&lt;&gt;0,+(Y45/X45)*100,0)</f>
        <v>-762.4649708712137</v>
      </c>
      <c r="AA45" s="56">
        <f>SUM(AA43:AA44)</f>
        <v>-14792978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8760999</v>
      </c>
      <c r="D47" s="71">
        <f>SUM(D45:D46)</f>
        <v>0</v>
      </c>
      <c r="E47" s="72">
        <f t="shared" si="6"/>
        <v>36195854</v>
      </c>
      <c r="F47" s="73">
        <f t="shared" si="6"/>
        <v>-14792978</v>
      </c>
      <c r="G47" s="73">
        <f t="shared" si="6"/>
        <v>36603055</v>
      </c>
      <c r="H47" s="74">
        <f t="shared" si="6"/>
        <v>-3021014</v>
      </c>
      <c r="I47" s="74">
        <f t="shared" si="6"/>
        <v>-2975765</v>
      </c>
      <c r="J47" s="74">
        <f t="shared" si="6"/>
        <v>30606276</v>
      </c>
      <c r="K47" s="74">
        <f t="shared" si="6"/>
        <v>-2195695</v>
      </c>
      <c r="L47" s="74">
        <f t="shared" si="6"/>
        <v>3937775</v>
      </c>
      <c r="M47" s="73">
        <f t="shared" si="6"/>
        <v>30484745</v>
      </c>
      <c r="N47" s="73">
        <f t="shared" si="6"/>
        <v>32226825</v>
      </c>
      <c r="O47" s="74">
        <f t="shared" si="6"/>
        <v>-9169403</v>
      </c>
      <c r="P47" s="74">
        <f t="shared" si="6"/>
        <v>-717056</v>
      </c>
      <c r="Q47" s="74">
        <f t="shared" si="6"/>
        <v>20551826</v>
      </c>
      <c r="R47" s="74">
        <f t="shared" si="6"/>
        <v>10665367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73498468</v>
      </c>
      <c r="X47" s="74">
        <f t="shared" si="6"/>
        <v>-11094695</v>
      </c>
      <c r="Y47" s="74">
        <f t="shared" si="6"/>
        <v>84593163</v>
      </c>
      <c r="Z47" s="75">
        <f>+IF(X47&lt;&gt;0,+(Y47/X47)*100,0)</f>
        <v>-762.4649708712137</v>
      </c>
      <c r="AA47" s="76">
        <f>SUM(AA45:AA46)</f>
        <v>-14792978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53124989</v>
      </c>
      <c r="D7" s="6"/>
      <c r="E7" s="7">
        <v>52990971</v>
      </c>
      <c r="F7" s="8">
        <v>52990971</v>
      </c>
      <c r="G7" s="8">
        <v>4555049</v>
      </c>
      <c r="H7" s="8">
        <v>4411640</v>
      </c>
      <c r="I7" s="8">
        <v>5724076</v>
      </c>
      <c r="J7" s="8">
        <v>14690765</v>
      </c>
      <c r="K7" s="8">
        <v>4224046</v>
      </c>
      <c r="L7" s="8">
        <v>5157335</v>
      </c>
      <c r="M7" s="8">
        <v>3687807</v>
      </c>
      <c r="N7" s="8">
        <v>13069188</v>
      </c>
      <c r="O7" s="8">
        <v>5239683</v>
      </c>
      <c r="P7" s="8">
        <v>4605309</v>
      </c>
      <c r="Q7" s="8">
        <v>4132779</v>
      </c>
      <c r="R7" s="8">
        <v>13977771</v>
      </c>
      <c r="S7" s="8"/>
      <c r="T7" s="8"/>
      <c r="U7" s="8"/>
      <c r="V7" s="8"/>
      <c r="W7" s="8">
        <v>41737724</v>
      </c>
      <c r="X7" s="8">
        <v>39743217</v>
      </c>
      <c r="Y7" s="8">
        <v>1994507</v>
      </c>
      <c r="Z7" s="2">
        <v>5.02</v>
      </c>
      <c r="AA7" s="6">
        <v>52990971</v>
      </c>
    </row>
    <row r="8" spans="1:27" ht="13.5">
      <c r="A8" s="25" t="s">
        <v>34</v>
      </c>
      <c r="B8" s="24"/>
      <c r="C8" s="6">
        <v>7569424</v>
      </c>
      <c r="D8" s="6"/>
      <c r="E8" s="7">
        <v>7942714</v>
      </c>
      <c r="F8" s="8">
        <v>7942714</v>
      </c>
      <c r="G8" s="8">
        <v>666837</v>
      </c>
      <c r="H8" s="8">
        <v>673215</v>
      </c>
      <c r="I8" s="8">
        <v>698355</v>
      </c>
      <c r="J8" s="8">
        <v>2038407</v>
      </c>
      <c r="K8" s="8">
        <v>683181</v>
      </c>
      <c r="L8" s="8">
        <v>691866</v>
      </c>
      <c r="M8" s="8">
        <v>697294</v>
      </c>
      <c r="N8" s="8">
        <v>2072341</v>
      </c>
      <c r="O8" s="8">
        <v>658339</v>
      </c>
      <c r="P8" s="8">
        <v>699039</v>
      </c>
      <c r="Q8" s="8">
        <v>705941</v>
      </c>
      <c r="R8" s="8">
        <v>2063319</v>
      </c>
      <c r="S8" s="8"/>
      <c r="T8" s="8"/>
      <c r="U8" s="8"/>
      <c r="V8" s="8"/>
      <c r="W8" s="8">
        <v>6174067</v>
      </c>
      <c r="X8" s="8">
        <v>5957028</v>
      </c>
      <c r="Y8" s="8">
        <v>217039</v>
      </c>
      <c r="Z8" s="2">
        <v>3.64</v>
      </c>
      <c r="AA8" s="6">
        <v>7942714</v>
      </c>
    </row>
    <row r="9" spans="1:27" ht="13.5">
      <c r="A9" s="25" t="s">
        <v>35</v>
      </c>
      <c r="B9" s="24"/>
      <c r="C9" s="6">
        <v>26218252</v>
      </c>
      <c r="D9" s="6"/>
      <c r="E9" s="7">
        <v>31538588</v>
      </c>
      <c r="F9" s="8">
        <v>31538588</v>
      </c>
      <c r="G9" s="8">
        <v>2016187</v>
      </c>
      <c r="H9" s="8">
        <v>2175074</v>
      </c>
      <c r="I9" s="8">
        <v>2159590</v>
      </c>
      <c r="J9" s="8">
        <v>6350851</v>
      </c>
      <c r="K9" s="8">
        <v>2019947</v>
      </c>
      <c r="L9" s="8">
        <v>2533065</v>
      </c>
      <c r="M9" s="8">
        <v>2853990</v>
      </c>
      <c r="N9" s="8">
        <v>7407002</v>
      </c>
      <c r="O9" s="8">
        <v>1537702</v>
      </c>
      <c r="P9" s="8">
        <v>3129512</v>
      </c>
      <c r="Q9" s="8">
        <v>1653182</v>
      </c>
      <c r="R9" s="8">
        <v>6320396</v>
      </c>
      <c r="S9" s="8"/>
      <c r="T9" s="8"/>
      <c r="U9" s="8"/>
      <c r="V9" s="8"/>
      <c r="W9" s="8">
        <v>20078249</v>
      </c>
      <c r="X9" s="8">
        <v>23653935</v>
      </c>
      <c r="Y9" s="8">
        <v>-3575686</v>
      </c>
      <c r="Z9" s="2">
        <v>-15.12</v>
      </c>
      <c r="AA9" s="6">
        <v>31538588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118511</v>
      </c>
      <c r="D11" s="6"/>
      <c r="E11" s="7">
        <v>111370</v>
      </c>
      <c r="F11" s="8">
        <v>111370</v>
      </c>
      <c r="G11" s="8">
        <v>10420</v>
      </c>
      <c r="H11" s="8">
        <v>10333</v>
      </c>
      <c r="I11" s="8">
        <v>10072</v>
      </c>
      <c r="J11" s="8">
        <v>30825</v>
      </c>
      <c r="K11" s="8">
        <v>10072</v>
      </c>
      <c r="L11" s="8">
        <v>10072</v>
      </c>
      <c r="M11" s="8">
        <v>-652</v>
      </c>
      <c r="N11" s="8">
        <v>19492</v>
      </c>
      <c r="O11" s="8">
        <v>9348</v>
      </c>
      <c r="P11" s="8">
        <v>4348</v>
      </c>
      <c r="Q11" s="8">
        <v>-665</v>
      </c>
      <c r="R11" s="8">
        <v>13031</v>
      </c>
      <c r="S11" s="8"/>
      <c r="T11" s="8"/>
      <c r="U11" s="8"/>
      <c r="V11" s="8"/>
      <c r="W11" s="8">
        <v>63348</v>
      </c>
      <c r="X11" s="8">
        <v>83520</v>
      </c>
      <c r="Y11" s="8">
        <v>-20172</v>
      </c>
      <c r="Z11" s="2">
        <v>-24.15</v>
      </c>
      <c r="AA11" s="6">
        <v>111370</v>
      </c>
    </row>
    <row r="12" spans="1:27" ht="13.5">
      <c r="A12" s="25" t="s">
        <v>37</v>
      </c>
      <c r="B12" s="29"/>
      <c r="C12" s="6">
        <v>39258357</v>
      </c>
      <c r="D12" s="6"/>
      <c r="E12" s="7">
        <v>32145252</v>
      </c>
      <c r="F12" s="8">
        <v>38821294</v>
      </c>
      <c r="G12" s="8">
        <v>3847502</v>
      </c>
      <c r="H12" s="8">
        <v>4503793</v>
      </c>
      <c r="I12" s="8">
        <v>4025239</v>
      </c>
      <c r="J12" s="8">
        <v>12376534</v>
      </c>
      <c r="K12" s="8">
        <v>3336351</v>
      </c>
      <c r="L12" s="8">
        <v>3156883</v>
      </c>
      <c r="M12" s="8">
        <v>3421422</v>
      </c>
      <c r="N12" s="8">
        <v>9914656</v>
      </c>
      <c r="O12" s="8">
        <v>3271232</v>
      </c>
      <c r="P12" s="8">
        <v>3261863</v>
      </c>
      <c r="Q12" s="8">
        <v>3144084</v>
      </c>
      <c r="R12" s="8">
        <v>9677179</v>
      </c>
      <c r="S12" s="8"/>
      <c r="T12" s="8"/>
      <c r="U12" s="8"/>
      <c r="V12" s="8"/>
      <c r="W12" s="8">
        <v>31968369</v>
      </c>
      <c r="X12" s="8">
        <v>29115963</v>
      </c>
      <c r="Y12" s="8">
        <v>2852406</v>
      </c>
      <c r="Z12" s="2">
        <v>9.8</v>
      </c>
      <c r="AA12" s="6">
        <v>38821294</v>
      </c>
    </row>
    <row r="13" spans="1:27" ht="13.5">
      <c r="A13" s="23" t="s">
        <v>38</v>
      </c>
      <c r="B13" s="29"/>
      <c r="C13" s="6">
        <v>1709972</v>
      </c>
      <c r="D13" s="6"/>
      <c r="E13" s="7">
        <v>265032</v>
      </c>
      <c r="F13" s="8">
        <v>265032</v>
      </c>
      <c r="G13" s="8">
        <v>134645</v>
      </c>
      <c r="H13" s="8">
        <v>177014</v>
      </c>
      <c r="I13" s="8">
        <v>207239</v>
      </c>
      <c r="J13" s="8">
        <v>518898</v>
      </c>
      <c r="K13" s="8">
        <v>213545</v>
      </c>
      <c r="L13" s="8">
        <v>208873</v>
      </c>
      <c r="M13" s="8">
        <v>223107</v>
      </c>
      <c r="N13" s="8">
        <v>645525</v>
      </c>
      <c r="O13" s="8">
        <v>231206</v>
      </c>
      <c r="P13" s="8">
        <v>233608</v>
      </c>
      <c r="Q13" s="8">
        <v>238005</v>
      </c>
      <c r="R13" s="8">
        <v>702819</v>
      </c>
      <c r="S13" s="8"/>
      <c r="T13" s="8"/>
      <c r="U13" s="8"/>
      <c r="V13" s="8"/>
      <c r="W13" s="8">
        <v>1867242</v>
      </c>
      <c r="X13" s="8">
        <v>198765</v>
      </c>
      <c r="Y13" s="8">
        <v>1668477</v>
      </c>
      <c r="Z13" s="2">
        <v>839.42</v>
      </c>
      <c r="AA13" s="6">
        <v>265032</v>
      </c>
    </row>
    <row r="14" spans="1:27" ht="13.5">
      <c r="A14" s="23" t="s">
        <v>39</v>
      </c>
      <c r="B14" s="29"/>
      <c r="C14" s="6">
        <v>3544</v>
      </c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13369</v>
      </c>
      <c r="D15" s="6"/>
      <c r="E15" s="7">
        <v>9029</v>
      </c>
      <c r="F15" s="8">
        <v>9029</v>
      </c>
      <c r="G15" s="8">
        <v>1843</v>
      </c>
      <c r="H15" s="8">
        <v>1660</v>
      </c>
      <c r="I15" s="8">
        <v>1304</v>
      </c>
      <c r="J15" s="8">
        <v>4807</v>
      </c>
      <c r="K15" s="8">
        <v>1542</v>
      </c>
      <c r="L15" s="8">
        <v>593</v>
      </c>
      <c r="M15" s="8">
        <v>1897</v>
      </c>
      <c r="N15" s="8">
        <v>4032</v>
      </c>
      <c r="O15" s="8">
        <v>2490</v>
      </c>
      <c r="P15" s="8">
        <v>2027</v>
      </c>
      <c r="Q15" s="8">
        <v>1423</v>
      </c>
      <c r="R15" s="8">
        <v>5940</v>
      </c>
      <c r="S15" s="8"/>
      <c r="T15" s="8"/>
      <c r="U15" s="8"/>
      <c r="V15" s="8"/>
      <c r="W15" s="8">
        <v>14779</v>
      </c>
      <c r="X15" s="8">
        <v>6759</v>
      </c>
      <c r="Y15" s="8">
        <v>8020</v>
      </c>
      <c r="Z15" s="2">
        <v>118.66</v>
      </c>
      <c r="AA15" s="6">
        <v>9029</v>
      </c>
    </row>
    <row r="16" spans="1:27" ht="13.5">
      <c r="A16" s="23" t="s">
        <v>41</v>
      </c>
      <c r="B16" s="29"/>
      <c r="C16" s="6">
        <v>40000</v>
      </c>
      <c r="D16" s="6"/>
      <c r="E16" s="7">
        <v>70000</v>
      </c>
      <c r="F16" s="8">
        <v>70000</v>
      </c>
      <c r="G16" s="8"/>
      <c r="H16" s="8"/>
      <c r="I16" s="8"/>
      <c r="J16" s="8"/>
      <c r="K16" s="8">
        <v>15000</v>
      </c>
      <c r="L16" s="8"/>
      <c r="M16" s="8"/>
      <c r="N16" s="8">
        <v>15000</v>
      </c>
      <c r="O16" s="8"/>
      <c r="P16" s="8">
        <v>40000</v>
      </c>
      <c r="Q16" s="8"/>
      <c r="R16" s="8">
        <v>40000</v>
      </c>
      <c r="S16" s="8"/>
      <c r="T16" s="8"/>
      <c r="U16" s="8"/>
      <c r="V16" s="8"/>
      <c r="W16" s="8">
        <v>55000</v>
      </c>
      <c r="X16" s="8">
        <v>52497</v>
      </c>
      <c r="Y16" s="8">
        <v>2503</v>
      </c>
      <c r="Z16" s="2">
        <v>4.77</v>
      </c>
      <c r="AA16" s="6">
        <v>70000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574400729</v>
      </c>
      <c r="D18" s="6"/>
      <c r="E18" s="7">
        <v>532948245</v>
      </c>
      <c r="F18" s="8">
        <v>542200477</v>
      </c>
      <c r="G18" s="8">
        <v>215112682</v>
      </c>
      <c r="H18" s="8">
        <v>537123</v>
      </c>
      <c r="I18" s="8"/>
      <c r="J18" s="8">
        <v>215649805</v>
      </c>
      <c r="K18" s="8">
        <v>1750524</v>
      </c>
      <c r="L18" s="8">
        <v>831557</v>
      </c>
      <c r="M18" s="8">
        <v>174493727</v>
      </c>
      <c r="N18" s="8">
        <v>177075808</v>
      </c>
      <c r="O18" s="8">
        <v>533397</v>
      </c>
      <c r="P18" s="8">
        <v>1108749</v>
      </c>
      <c r="Q18" s="8">
        <v>131387781</v>
      </c>
      <c r="R18" s="8">
        <v>133029927</v>
      </c>
      <c r="S18" s="8"/>
      <c r="T18" s="8"/>
      <c r="U18" s="8"/>
      <c r="V18" s="8"/>
      <c r="W18" s="8">
        <v>525755540</v>
      </c>
      <c r="X18" s="8">
        <v>406650312</v>
      </c>
      <c r="Y18" s="8">
        <v>119105228</v>
      </c>
      <c r="Z18" s="2">
        <v>29.29</v>
      </c>
      <c r="AA18" s="6">
        <v>542200477</v>
      </c>
    </row>
    <row r="19" spans="1:27" ht="13.5">
      <c r="A19" s="23" t="s">
        <v>44</v>
      </c>
      <c r="B19" s="29"/>
      <c r="C19" s="6">
        <v>23054769</v>
      </c>
      <c r="D19" s="6"/>
      <c r="E19" s="7">
        <v>29074436</v>
      </c>
      <c r="F19" s="26">
        <v>2767259</v>
      </c>
      <c r="G19" s="26">
        <v>164616</v>
      </c>
      <c r="H19" s="26">
        <v>725875</v>
      </c>
      <c r="I19" s="26">
        <v>323848</v>
      </c>
      <c r="J19" s="26">
        <v>1214339</v>
      </c>
      <c r="K19" s="26">
        <v>116524</v>
      </c>
      <c r="L19" s="26">
        <v>42304</v>
      </c>
      <c r="M19" s="26">
        <v>36888</v>
      </c>
      <c r="N19" s="26">
        <v>195716</v>
      </c>
      <c r="O19" s="26">
        <v>106999</v>
      </c>
      <c r="P19" s="26">
        <v>47575</v>
      </c>
      <c r="Q19" s="26">
        <v>39649</v>
      </c>
      <c r="R19" s="26">
        <v>194223</v>
      </c>
      <c r="S19" s="26"/>
      <c r="T19" s="26"/>
      <c r="U19" s="26"/>
      <c r="V19" s="26"/>
      <c r="W19" s="26">
        <v>1604278</v>
      </c>
      <c r="X19" s="26">
        <v>2075427</v>
      </c>
      <c r="Y19" s="26">
        <v>-471149</v>
      </c>
      <c r="Z19" s="27">
        <v>-22.7</v>
      </c>
      <c r="AA19" s="28">
        <v>2767259</v>
      </c>
    </row>
    <row r="20" spans="1:27" ht="13.5">
      <c r="A20" s="23" t="s">
        <v>45</v>
      </c>
      <c r="B20" s="29"/>
      <c r="C20" s="6">
        <v>47933</v>
      </c>
      <c r="D20" s="6"/>
      <c r="E20" s="7"/>
      <c r="F20" s="8"/>
      <c r="G20" s="8"/>
      <c r="H20" s="8"/>
      <c r="I20" s="30">
        <v>290</v>
      </c>
      <c r="J20" s="8">
        <v>290</v>
      </c>
      <c r="K20" s="8">
        <v>290</v>
      </c>
      <c r="L20" s="8">
        <v>-580</v>
      </c>
      <c r="M20" s="8"/>
      <c r="N20" s="8">
        <v>-290</v>
      </c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725559849</v>
      </c>
      <c r="D21" s="33">
        <f t="shared" si="0"/>
        <v>0</v>
      </c>
      <c r="E21" s="34">
        <f t="shared" si="0"/>
        <v>687095637</v>
      </c>
      <c r="F21" s="35">
        <f t="shared" si="0"/>
        <v>676716734</v>
      </c>
      <c r="G21" s="35">
        <f t="shared" si="0"/>
        <v>226509781</v>
      </c>
      <c r="H21" s="35">
        <f t="shared" si="0"/>
        <v>13215727</v>
      </c>
      <c r="I21" s="35">
        <f t="shared" si="0"/>
        <v>13150013</v>
      </c>
      <c r="J21" s="35">
        <f t="shared" si="0"/>
        <v>252875521</v>
      </c>
      <c r="K21" s="35">
        <f t="shared" si="0"/>
        <v>12371022</v>
      </c>
      <c r="L21" s="35">
        <f t="shared" si="0"/>
        <v>12631968</v>
      </c>
      <c r="M21" s="35">
        <f t="shared" si="0"/>
        <v>185415480</v>
      </c>
      <c r="N21" s="35">
        <f t="shared" si="0"/>
        <v>210418470</v>
      </c>
      <c r="O21" s="35">
        <f t="shared" si="0"/>
        <v>11590396</v>
      </c>
      <c r="P21" s="35">
        <f t="shared" si="0"/>
        <v>13132030</v>
      </c>
      <c r="Q21" s="35">
        <f t="shared" si="0"/>
        <v>141302179</v>
      </c>
      <c r="R21" s="35">
        <f t="shared" si="0"/>
        <v>166024605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629318596</v>
      </c>
      <c r="X21" s="35">
        <f t="shared" si="0"/>
        <v>507537423</v>
      </c>
      <c r="Y21" s="35">
        <f t="shared" si="0"/>
        <v>121781173</v>
      </c>
      <c r="Z21" s="36">
        <f>+IF(X21&lt;&gt;0,+(Y21/X21)*100,0)</f>
        <v>23.994520892698784</v>
      </c>
      <c r="AA21" s="33">
        <f>SUM(AA5:AA20)</f>
        <v>676716734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229027614</v>
      </c>
      <c r="D24" s="6"/>
      <c r="E24" s="7">
        <v>239552108</v>
      </c>
      <c r="F24" s="8">
        <v>232982825</v>
      </c>
      <c r="G24" s="8">
        <v>18033423</v>
      </c>
      <c r="H24" s="8">
        <v>18059629</v>
      </c>
      <c r="I24" s="8">
        <v>18229555</v>
      </c>
      <c r="J24" s="8">
        <v>54322607</v>
      </c>
      <c r="K24" s="8">
        <v>18646988</v>
      </c>
      <c r="L24" s="8">
        <v>27741018</v>
      </c>
      <c r="M24" s="8">
        <v>17833307</v>
      </c>
      <c r="N24" s="8">
        <v>64221313</v>
      </c>
      <c r="O24" s="8">
        <v>18599007</v>
      </c>
      <c r="P24" s="8">
        <v>18191903</v>
      </c>
      <c r="Q24" s="8">
        <v>17666597</v>
      </c>
      <c r="R24" s="8">
        <v>54457507</v>
      </c>
      <c r="S24" s="8"/>
      <c r="T24" s="8"/>
      <c r="U24" s="8"/>
      <c r="V24" s="8"/>
      <c r="W24" s="8">
        <v>173001427</v>
      </c>
      <c r="X24" s="8">
        <v>174735288</v>
      </c>
      <c r="Y24" s="8">
        <v>-1733861</v>
      </c>
      <c r="Z24" s="2">
        <v>-0.99</v>
      </c>
      <c r="AA24" s="6">
        <v>232982825</v>
      </c>
    </row>
    <row r="25" spans="1:27" ht="13.5">
      <c r="A25" s="25" t="s">
        <v>49</v>
      </c>
      <c r="B25" s="24"/>
      <c r="C25" s="6">
        <v>11679483</v>
      </c>
      <c r="D25" s="6"/>
      <c r="E25" s="7">
        <v>13696734</v>
      </c>
      <c r="F25" s="8">
        <v>12220608</v>
      </c>
      <c r="G25" s="8">
        <v>882287</v>
      </c>
      <c r="H25" s="8">
        <v>872525</v>
      </c>
      <c r="I25" s="8">
        <v>1050457</v>
      </c>
      <c r="J25" s="8">
        <v>2805269</v>
      </c>
      <c r="K25" s="8">
        <v>1044851</v>
      </c>
      <c r="L25" s="8">
        <v>1085528</v>
      </c>
      <c r="M25" s="8">
        <v>1041343</v>
      </c>
      <c r="N25" s="8">
        <v>3171722</v>
      </c>
      <c r="O25" s="8">
        <v>1040603</v>
      </c>
      <c r="P25" s="8">
        <v>1126408</v>
      </c>
      <c r="Q25" s="8">
        <v>1148652</v>
      </c>
      <c r="R25" s="8">
        <v>3315663</v>
      </c>
      <c r="S25" s="8"/>
      <c r="T25" s="8"/>
      <c r="U25" s="8"/>
      <c r="V25" s="8"/>
      <c r="W25" s="8">
        <v>9292654</v>
      </c>
      <c r="X25" s="8">
        <v>9165384</v>
      </c>
      <c r="Y25" s="8">
        <v>127270</v>
      </c>
      <c r="Z25" s="2">
        <v>1.39</v>
      </c>
      <c r="AA25" s="6">
        <v>12220608</v>
      </c>
    </row>
    <row r="26" spans="1:27" ht="13.5">
      <c r="A26" s="25" t="s">
        <v>50</v>
      </c>
      <c r="B26" s="24"/>
      <c r="C26" s="6">
        <v>8753607</v>
      </c>
      <c r="D26" s="6"/>
      <c r="E26" s="7">
        <v>7611741</v>
      </c>
      <c r="F26" s="8">
        <v>7611741</v>
      </c>
      <c r="G26" s="8">
        <v>65165</v>
      </c>
      <c r="H26" s="8"/>
      <c r="I26" s="8"/>
      <c r="J26" s="8">
        <v>65165</v>
      </c>
      <c r="K26" s="8"/>
      <c r="L26" s="8"/>
      <c r="M26" s="8"/>
      <c r="N26" s="8"/>
      <c r="O26" s="8"/>
      <c r="P26" s="8">
        <v>182796</v>
      </c>
      <c r="Q26" s="8"/>
      <c r="R26" s="8">
        <v>182796</v>
      </c>
      <c r="S26" s="8"/>
      <c r="T26" s="8"/>
      <c r="U26" s="8"/>
      <c r="V26" s="8"/>
      <c r="W26" s="8">
        <v>247961</v>
      </c>
      <c r="X26" s="8">
        <v>5708790</v>
      </c>
      <c r="Y26" s="8">
        <v>-5460829</v>
      </c>
      <c r="Z26" s="2">
        <v>-95.66</v>
      </c>
      <c r="AA26" s="6">
        <v>7611741</v>
      </c>
    </row>
    <row r="27" spans="1:27" ht="13.5">
      <c r="A27" s="25" t="s">
        <v>51</v>
      </c>
      <c r="B27" s="24"/>
      <c r="C27" s="6">
        <v>74750878</v>
      </c>
      <c r="D27" s="6"/>
      <c r="E27" s="7">
        <v>102408715</v>
      </c>
      <c r="F27" s="8">
        <v>101758715</v>
      </c>
      <c r="G27" s="8">
        <v>8479890</v>
      </c>
      <c r="H27" s="8">
        <v>8470054</v>
      </c>
      <c r="I27" s="8">
        <v>8397954</v>
      </c>
      <c r="J27" s="8">
        <v>25347898</v>
      </c>
      <c r="K27" s="8">
        <v>-1103395</v>
      </c>
      <c r="L27" s="8">
        <v>5935687</v>
      </c>
      <c r="M27" s="8">
        <v>6131409</v>
      </c>
      <c r="N27" s="8">
        <v>10963701</v>
      </c>
      <c r="O27" s="8">
        <v>6223182</v>
      </c>
      <c r="P27" s="8">
        <v>5761433</v>
      </c>
      <c r="Q27" s="8">
        <v>6120180</v>
      </c>
      <c r="R27" s="8">
        <v>18104795</v>
      </c>
      <c r="S27" s="8"/>
      <c r="T27" s="8"/>
      <c r="U27" s="8"/>
      <c r="V27" s="8"/>
      <c r="W27" s="8">
        <v>54416394</v>
      </c>
      <c r="X27" s="8">
        <v>76318848</v>
      </c>
      <c r="Y27" s="8">
        <v>-21902454</v>
      </c>
      <c r="Z27" s="2">
        <v>-28.7</v>
      </c>
      <c r="AA27" s="6">
        <v>101758715</v>
      </c>
    </row>
    <row r="28" spans="1:27" ht="13.5">
      <c r="A28" s="25" t="s">
        <v>52</v>
      </c>
      <c r="B28" s="24"/>
      <c r="C28" s="6">
        <v>5322141</v>
      </c>
      <c r="D28" s="6"/>
      <c r="E28" s="7">
        <v>4580963</v>
      </c>
      <c r="F28" s="8">
        <v>4580963</v>
      </c>
      <c r="G28" s="8"/>
      <c r="H28" s="8">
        <v>427</v>
      </c>
      <c r="I28" s="8">
        <v>55</v>
      </c>
      <c r="J28" s="8">
        <v>482</v>
      </c>
      <c r="K28" s="8">
        <v>45</v>
      </c>
      <c r="L28" s="8"/>
      <c r="M28" s="8">
        <v>2394516</v>
      </c>
      <c r="N28" s="8">
        <v>2394561</v>
      </c>
      <c r="O28" s="8"/>
      <c r="P28" s="8"/>
      <c r="Q28" s="8"/>
      <c r="R28" s="8"/>
      <c r="S28" s="8"/>
      <c r="T28" s="8"/>
      <c r="U28" s="8"/>
      <c r="V28" s="8"/>
      <c r="W28" s="8">
        <v>2395043</v>
      </c>
      <c r="X28" s="8">
        <v>3435705</v>
      </c>
      <c r="Y28" s="8">
        <v>-1040662</v>
      </c>
      <c r="Z28" s="2">
        <v>-30.29</v>
      </c>
      <c r="AA28" s="6">
        <v>4580963</v>
      </c>
    </row>
    <row r="29" spans="1:27" ht="13.5">
      <c r="A29" s="25" t="s">
        <v>53</v>
      </c>
      <c r="B29" s="24"/>
      <c r="C29" s="6">
        <v>39200887</v>
      </c>
      <c r="D29" s="6"/>
      <c r="E29" s="7">
        <v>34380972</v>
      </c>
      <c r="F29" s="8">
        <v>59380972</v>
      </c>
      <c r="G29" s="8">
        <v>150000</v>
      </c>
      <c r="H29" s="8">
        <v>4511931</v>
      </c>
      <c r="I29" s="8">
        <v>3582327</v>
      </c>
      <c r="J29" s="8">
        <v>8244258</v>
      </c>
      <c r="K29" s="8">
        <v>3674881</v>
      </c>
      <c r="L29" s="8">
        <v>3900983</v>
      </c>
      <c r="M29" s="8">
        <v>5420475</v>
      </c>
      <c r="N29" s="8">
        <v>12996339</v>
      </c>
      <c r="O29" s="8">
        <v>5758481</v>
      </c>
      <c r="P29" s="8">
        <v>13263129</v>
      </c>
      <c r="Q29" s="8">
        <v>10145137</v>
      </c>
      <c r="R29" s="8">
        <v>29166747</v>
      </c>
      <c r="S29" s="8"/>
      <c r="T29" s="8"/>
      <c r="U29" s="8"/>
      <c r="V29" s="8"/>
      <c r="W29" s="8">
        <v>50407344</v>
      </c>
      <c r="X29" s="8">
        <v>44535717</v>
      </c>
      <c r="Y29" s="8">
        <v>5871627</v>
      </c>
      <c r="Z29" s="2">
        <v>13.18</v>
      </c>
      <c r="AA29" s="6">
        <v>59380972</v>
      </c>
    </row>
    <row r="30" spans="1:27" ht="13.5">
      <c r="A30" s="25" t="s">
        <v>54</v>
      </c>
      <c r="B30" s="24"/>
      <c r="C30" s="6">
        <v>27905100</v>
      </c>
      <c r="D30" s="6"/>
      <c r="E30" s="7">
        <v>35306705</v>
      </c>
      <c r="F30" s="8">
        <v>19239133</v>
      </c>
      <c r="G30" s="8">
        <v>626067</v>
      </c>
      <c r="H30" s="8">
        <v>730553</v>
      </c>
      <c r="I30" s="8">
        <v>1729693</v>
      </c>
      <c r="J30" s="8">
        <v>3086313</v>
      </c>
      <c r="K30" s="8">
        <v>1875630</v>
      </c>
      <c r="L30" s="8">
        <v>1239930</v>
      </c>
      <c r="M30" s="8">
        <v>1703622</v>
      </c>
      <c r="N30" s="8">
        <v>4819182</v>
      </c>
      <c r="O30" s="8">
        <v>983047</v>
      </c>
      <c r="P30" s="8">
        <v>2643922</v>
      </c>
      <c r="Q30" s="8">
        <v>1778182</v>
      </c>
      <c r="R30" s="8">
        <v>5405151</v>
      </c>
      <c r="S30" s="8"/>
      <c r="T30" s="8"/>
      <c r="U30" s="8"/>
      <c r="V30" s="8"/>
      <c r="W30" s="8">
        <v>13310646</v>
      </c>
      <c r="X30" s="8">
        <v>14429133</v>
      </c>
      <c r="Y30" s="8">
        <v>-1118487</v>
      </c>
      <c r="Z30" s="2">
        <v>-7.75</v>
      </c>
      <c r="AA30" s="6">
        <v>19239133</v>
      </c>
    </row>
    <row r="31" spans="1:27" ht="13.5">
      <c r="A31" s="25" t="s">
        <v>55</v>
      </c>
      <c r="B31" s="24"/>
      <c r="C31" s="6">
        <v>367237915</v>
      </c>
      <c r="D31" s="6"/>
      <c r="E31" s="7">
        <v>253765485</v>
      </c>
      <c r="F31" s="8">
        <v>285315385</v>
      </c>
      <c r="G31" s="8">
        <v>26857708</v>
      </c>
      <c r="H31" s="8">
        <v>40839465</v>
      </c>
      <c r="I31" s="8">
        <v>38741363</v>
      </c>
      <c r="J31" s="8">
        <v>106438536</v>
      </c>
      <c r="K31" s="8">
        <v>-2578209</v>
      </c>
      <c r="L31" s="8">
        <v>34634182</v>
      </c>
      <c r="M31" s="8">
        <v>27371922</v>
      </c>
      <c r="N31" s="8">
        <v>59427895</v>
      </c>
      <c r="O31" s="8">
        <v>31553390</v>
      </c>
      <c r="P31" s="8">
        <v>19845144</v>
      </c>
      <c r="Q31" s="8">
        <v>25246524</v>
      </c>
      <c r="R31" s="8">
        <v>76645058</v>
      </c>
      <c r="S31" s="8"/>
      <c r="T31" s="8"/>
      <c r="U31" s="8"/>
      <c r="V31" s="8"/>
      <c r="W31" s="8">
        <v>242511489</v>
      </c>
      <c r="X31" s="8">
        <v>213985773</v>
      </c>
      <c r="Y31" s="8">
        <v>28525716</v>
      </c>
      <c r="Z31" s="2">
        <v>13.33</v>
      </c>
      <c r="AA31" s="6">
        <v>285315385</v>
      </c>
    </row>
    <row r="32" spans="1:27" ht="13.5">
      <c r="A32" s="25" t="s">
        <v>43</v>
      </c>
      <c r="B32" s="24"/>
      <c r="C32" s="6">
        <v>19355000</v>
      </c>
      <c r="D32" s="6"/>
      <c r="E32" s="7">
        <v>5942500</v>
      </c>
      <c r="F32" s="8">
        <v>2081223</v>
      </c>
      <c r="G32" s="8"/>
      <c r="H32" s="8">
        <v>400000</v>
      </c>
      <c r="I32" s="8">
        <v>100000</v>
      </c>
      <c r="J32" s="8">
        <v>500000</v>
      </c>
      <c r="K32" s="8"/>
      <c r="L32" s="8"/>
      <c r="M32" s="8">
        <v>500000</v>
      </c>
      <c r="N32" s="8">
        <v>500000</v>
      </c>
      <c r="O32" s="8"/>
      <c r="P32" s="8"/>
      <c r="Q32" s="8"/>
      <c r="R32" s="8"/>
      <c r="S32" s="8"/>
      <c r="T32" s="8"/>
      <c r="U32" s="8"/>
      <c r="V32" s="8"/>
      <c r="W32" s="8">
        <v>1000000</v>
      </c>
      <c r="X32" s="8">
        <v>1560897</v>
      </c>
      <c r="Y32" s="8">
        <v>-560897</v>
      </c>
      <c r="Z32" s="2">
        <v>-35.93</v>
      </c>
      <c r="AA32" s="6">
        <v>2081223</v>
      </c>
    </row>
    <row r="33" spans="1:27" ht="13.5">
      <c r="A33" s="25" t="s">
        <v>56</v>
      </c>
      <c r="B33" s="24"/>
      <c r="C33" s="6">
        <v>107247737</v>
      </c>
      <c r="D33" s="6"/>
      <c r="E33" s="7">
        <v>128969119</v>
      </c>
      <c r="F33" s="8">
        <v>105494179</v>
      </c>
      <c r="G33" s="8">
        <v>9921300</v>
      </c>
      <c r="H33" s="8">
        <v>10947871</v>
      </c>
      <c r="I33" s="8">
        <v>7733248</v>
      </c>
      <c r="J33" s="8">
        <v>28602419</v>
      </c>
      <c r="K33" s="8">
        <v>9250468</v>
      </c>
      <c r="L33" s="8">
        <v>8357840</v>
      </c>
      <c r="M33" s="8">
        <v>13577338</v>
      </c>
      <c r="N33" s="8">
        <v>31185646</v>
      </c>
      <c r="O33" s="8">
        <v>7133713</v>
      </c>
      <c r="P33" s="8">
        <v>-3404236</v>
      </c>
      <c r="Q33" s="8">
        <v>6320172</v>
      </c>
      <c r="R33" s="8">
        <v>10049649</v>
      </c>
      <c r="S33" s="8"/>
      <c r="T33" s="8"/>
      <c r="U33" s="8"/>
      <c r="V33" s="8"/>
      <c r="W33" s="8">
        <v>69837714</v>
      </c>
      <c r="X33" s="8">
        <v>79118775</v>
      </c>
      <c r="Y33" s="8">
        <v>-9281061</v>
      </c>
      <c r="Z33" s="2">
        <v>-11.73</v>
      </c>
      <c r="AA33" s="6">
        <v>105494179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890480362</v>
      </c>
      <c r="D35" s="33">
        <f>SUM(D24:D34)</f>
        <v>0</v>
      </c>
      <c r="E35" s="34">
        <f t="shared" si="1"/>
        <v>826215042</v>
      </c>
      <c r="F35" s="35">
        <f t="shared" si="1"/>
        <v>830665744</v>
      </c>
      <c r="G35" s="35">
        <f t="shared" si="1"/>
        <v>65015840</v>
      </c>
      <c r="H35" s="35">
        <f t="shared" si="1"/>
        <v>84832455</v>
      </c>
      <c r="I35" s="35">
        <f t="shared" si="1"/>
        <v>79564652</v>
      </c>
      <c r="J35" s="35">
        <f t="shared" si="1"/>
        <v>229412947</v>
      </c>
      <c r="K35" s="35">
        <f t="shared" si="1"/>
        <v>30811259</v>
      </c>
      <c r="L35" s="35">
        <f t="shared" si="1"/>
        <v>82895168</v>
      </c>
      <c r="M35" s="35">
        <f t="shared" si="1"/>
        <v>75973932</v>
      </c>
      <c r="N35" s="35">
        <f t="shared" si="1"/>
        <v>189680359</v>
      </c>
      <c r="O35" s="35">
        <f t="shared" si="1"/>
        <v>71291423</v>
      </c>
      <c r="P35" s="35">
        <f t="shared" si="1"/>
        <v>57610499</v>
      </c>
      <c r="Q35" s="35">
        <f t="shared" si="1"/>
        <v>68425444</v>
      </c>
      <c r="R35" s="35">
        <f t="shared" si="1"/>
        <v>197327366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616420672</v>
      </c>
      <c r="X35" s="35">
        <f t="shared" si="1"/>
        <v>622994310</v>
      </c>
      <c r="Y35" s="35">
        <f t="shared" si="1"/>
        <v>-6573638</v>
      </c>
      <c r="Z35" s="36">
        <f>+IF(X35&lt;&gt;0,+(Y35/X35)*100,0)</f>
        <v>-1.0551682245701408</v>
      </c>
      <c r="AA35" s="33">
        <f>SUM(AA24:AA34)</f>
        <v>830665744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-164920513</v>
      </c>
      <c r="D37" s="46">
        <f>+D21-D35</f>
        <v>0</v>
      </c>
      <c r="E37" s="47">
        <f t="shared" si="2"/>
        <v>-139119405</v>
      </c>
      <c r="F37" s="48">
        <f t="shared" si="2"/>
        <v>-153949010</v>
      </c>
      <c r="G37" s="48">
        <f t="shared" si="2"/>
        <v>161493941</v>
      </c>
      <c r="H37" s="48">
        <f t="shared" si="2"/>
        <v>-71616728</v>
      </c>
      <c r="I37" s="48">
        <f t="shared" si="2"/>
        <v>-66414639</v>
      </c>
      <c r="J37" s="48">
        <f t="shared" si="2"/>
        <v>23462574</v>
      </c>
      <c r="K37" s="48">
        <f t="shared" si="2"/>
        <v>-18440237</v>
      </c>
      <c r="L37" s="48">
        <f t="shared" si="2"/>
        <v>-70263200</v>
      </c>
      <c r="M37" s="48">
        <f t="shared" si="2"/>
        <v>109441548</v>
      </c>
      <c r="N37" s="48">
        <f t="shared" si="2"/>
        <v>20738111</v>
      </c>
      <c r="O37" s="48">
        <f t="shared" si="2"/>
        <v>-59701027</v>
      </c>
      <c r="P37" s="48">
        <f t="shared" si="2"/>
        <v>-44478469</v>
      </c>
      <c r="Q37" s="48">
        <f t="shared" si="2"/>
        <v>72876735</v>
      </c>
      <c r="R37" s="48">
        <f t="shared" si="2"/>
        <v>-31302761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12897924</v>
      </c>
      <c r="X37" s="48">
        <f>IF(F21=F35,0,X21-X35)</f>
        <v>-115456887</v>
      </c>
      <c r="Y37" s="48">
        <f t="shared" si="2"/>
        <v>128354811</v>
      </c>
      <c r="Z37" s="49">
        <f>+IF(X37&lt;&gt;0,+(Y37/X37)*100,0)</f>
        <v>-111.1712036718953</v>
      </c>
      <c r="AA37" s="46">
        <f>+AA21-AA35</f>
        <v>-153949010</v>
      </c>
    </row>
    <row r="38" spans="1:27" ht="22.5" customHeight="1">
      <c r="A38" s="50" t="s">
        <v>60</v>
      </c>
      <c r="B38" s="29"/>
      <c r="C38" s="6">
        <v>214677360</v>
      </c>
      <c r="D38" s="6"/>
      <c r="E38" s="7">
        <v>355784755</v>
      </c>
      <c r="F38" s="8">
        <v>441417866</v>
      </c>
      <c r="G38" s="8">
        <v>3907105</v>
      </c>
      <c r="H38" s="8">
        <v>14583574</v>
      </c>
      <c r="I38" s="8">
        <v>17906679</v>
      </c>
      <c r="J38" s="8">
        <v>36397358</v>
      </c>
      <c r="K38" s="8">
        <v>17001940</v>
      </c>
      <c r="L38" s="8">
        <v>14125295</v>
      </c>
      <c r="M38" s="8">
        <v>26328931</v>
      </c>
      <c r="N38" s="8">
        <v>57456166</v>
      </c>
      <c r="O38" s="8">
        <v>1198657</v>
      </c>
      <c r="P38" s="8">
        <v>23384828</v>
      </c>
      <c r="Q38" s="8">
        <v>22480601</v>
      </c>
      <c r="R38" s="8">
        <v>47064086</v>
      </c>
      <c r="S38" s="8"/>
      <c r="T38" s="8"/>
      <c r="U38" s="8"/>
      <c r="V38" s="8"/>
      <c r="W38" s="8">
        <v>140917610</v>
      </c>
      <c r="X38" s="8">
        <v>331063389</v>
      </c>
      <c r="Y38" s="8">
        <v>-190145779</v>
      </c>
      <c r="Z38" s="2">
        <v>-57.43</v>
      </c>
      <c r="AA38" s="6">
        <v>441417866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49756847</v>
      </c>
      <c r="D41" s="56">
        <f>SUM(D37:D40)</f>
        <v>0</v>
      </c>
      <c r="E41" s="57">
        <f t="shared" si="3"/>
        <v>216665350</v>
      </c>
      <c r="F41" s="58">
        <f t="shared" si="3"/>
        <v>287468856</v>
      </c>
      <c r="G41" s="58">
        <f t="shared" si="3"/>
        <v>165401046</v>
      </c>
      <c r="H41" s="58">
        <f t="shared" si="3"/>
        <v>-57033154</v>
      </c>
      <c r="I41" s="58">
        <f t="shared" si="3"/>
        <v>-48507960</v>
      </c>
      <c r="J41" s="58">
        <f t="shared" si="3"/>
        <v>59859932</v>
      </c>
      <c r="K41" s="58">
        <f t="shared" si="3"/>
        <v>-1438297</v>
      </c>
      <c r="L41" s="58">
        <f t="shared" si="3"/>
        <v>-56137905</v>
      </c>
      <c r="M41" s="58">
        <f t="shared" si="3"/>
        <v>135770479</v>
      </c>
      <c r="N41" s="58">
        <f t="shared" si="3"/>
        <v>78194277</v>
      </c>
      <c r="O41" s="58">
        <f t="shared" si="3"/>
        <v>-58502370</v>
      </c>
      <c r="P41" s="58">
        <f t="shared" si="3"/>
        <v>-21093641</v>
      </c>
      <c r="Q41" s="58">
        <f t="shared" si="3"/>
        <v>95357336</v>
      </c>
      <c r="R41" s="58">
        <f t="shared" si="3"/>
        <v>15761325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153815534</v>
      </c>
      <c r="X41" s="58">
        <f t="shared" si="3"/>
        <v>215606502</v>
      </c>
      <c r="Y41" s="58">
        <f t="shared" si="3"/>
        <v>-61790968</v>
      </c>
      <c r="Z41" s="59">
        <f>+IF(X41&lt;&gt;0,+(Y41/X41)*100,0)</f>
        <v>-28.6591394168623</v>
      </c>
      <c r="AA41" s="56">
        <f>SUM(AA37:AA40)</f>
        <v>287468856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49756847</v>
      </c>
      <c r="D43" s="64">
        <f>+D41-D42</f>
        <v>0</v>
      </c>
      <c r="E43" s="65">
        <f t="shared" si="4"/>
        <v>216665350</v>
      </c>
      <c r="F43" s="66">
        <f t="shared" si="4"/>
        <v>287468856</v>
      </c>
      <c r="G43" s="66">
        <f t="shared" si="4"/>
        <v>165401046</v>
      </c>
      <c r="H43" s="66">
        <f t="shared" si="4"/>
        <v>-57033154</v>
      </c>
      <c r="I43" s="66">
        <f t="shared" si="4"/>
        <v>-48507960</v>
      </c>
      <c r="J43" s="66">
        <f t="shared" si="4"/>
        <v>59859932</v>
      </c>
      <c r="K43" s="66">
        <f t="shared" si="4"/>
        <v>-1438297</v>
      </c>
      <c r="L43" s="66">
        <f t="shared" si="4"/>
        <v>-56137905</v>
      </c>
      <c r="M43" s="66">
        <f t="shared" si="4"/>
        <v>135770479</v>
      </c>
      <c r="N43" s="66">
        <f t="shared" si="4"/>
        <v>78194277</v>
      </c>
      <c r="O43" s="66">
        <f t="shared" si="4"/>
        <v>-58502370</v>
      </c>
      <c r="P43" s="66">
        <f t="shared" si="4"/>
        <v>-21093641</v>
      </c>
      <c r="Q43" s="66">
        <f t="shared" si="4"/>
        <v>95357336</v>
      </c>
      <c r="R43" s="66">
        <f t="shared" si="4"/>
        <v>15761325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153815534</v>
      </c>
      <c r="X43" s="66">
        <f t="shared" si="4"/>
        <v>215606502</v>
      </c>
      <c r="Y43" s="66">
        <f t="shared" si="4"/>
        <v>-61790968</v>
      </c>
      <c r="Z43" s="67">
        <f>+IF(X43&lt;&gt;0,+(Y43/X43)*100,0)</f>
        <v>-28.6591394168623</v>
      </c>
      <c r="AA43" s="64">
        <f>+AA41-AA42</f>
        <v>287468856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49756847</v>
      </c>
      <c r="D45" s="56">
        <f>SUM(D43:D44)</f>
        <v>0</v>
      </c>
      <c r="E45" s="57">
        <f t="shared" si="5"/>
        <v>216665350</v>
      </c>
      <c r="F45" s="58">
        <f t="shared" si="5"/>
        <v>287468856</v>
      </c>
      <c r="G45" s="58">
        <f t="shared" si="5"/>
        <v>165401046</v>
      </c>
      <c r="H45" s="58">
        <f t="shared" si="5"/>
        <v>-57033154</v>
      </c>
      <c r="I45" s="58">
        <f t="shared" si="5"/>
        <v>-48507960</v>
      </c>
      <c r="J45" s="58">
        <f t="shared" si="5"/>
        <v>59859932</v>
      </c>
      <c r="K45" s="58">
        <f t="shared" si="5"/>
        <v>-1438297</v>
      </c>
      <c r="L45" s="58">
        <f t="shared" si="5"/>
        <v>-56137905</v>
      </c>
      <c r="M45" s="58">
        <f t="shared" si="5"/>
        <v>135770479</v>
      </c>
      <c r="N45" s="58">
        <f t="shared" si="5"/>
        <v>78194277</v>
      </c>
      <c r="O45" s="58">
        <f t="shared" si="5"/>
        <v>-58502370</v>
      </c>
      <c r="P45" s="58">
        <f t="shared" si="5"/>
        <v>-21093641</v>
      </c>
      <c r="Q45" s="58">
        <f t="shared" si="5"/>
        <v>95357336</v>
      </c>
      <c r="R45" s="58">
        <f t="shared" si="5"/>
        <v>15761325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153815534</v>
      </c>
      <c r="X45" s="58">
        <f t="shared" si="5"/>
        <v>215606502</v>
      </c>
      <c r="Y45" s="58">
        <f t="shared" si="5"/>
        <v>-61790968</v>
      </c>
      <c r="Z45" s="59">
        <f>+IF(X45&lt;&gt;0,+(Y45/X45)*100,0)</f>
        <v>-28.6591394168623</v>
      </c>
      <c r="AA45" s="56">
        <f>SUM(AA43:AA44)</f>
        <v>287468856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49756847</v>
      </c>
      <c r="D47" s="71">
        <f>SUM(D45:D46)</f>
        <v>0</v>
      </c>
      <c r="E47" s="72">
        <f t="shared" si="6"/>
        <v>216665350</v>
      </c>
      <c r="F47" s="73">
        <f t="shared" si="6"/>
        <v>287468856</v>
      </c>
      <c r="G47" s="73">
        <f t="shared" si="6"/>
        <v>165401046</v>
      </c>
      <c r="H47" s="74">
        <f t="shared" si="6"/>
        <v>-57033154</v>
      </c>
      <c r="I47" s="74">
        <f t="shared" si="6"/>
        <v>-48507960</v>
      </c>
      <c r="J47" s="74">
        <f t="shared" si="6"/>
        <v>59859932</v>
      </c>
      <c r="K47" s="74">
        <f t="shared" si="6"/>
        <v>-1438297</v>
      </c>
      <c r="L47" s="74">
        <f t="shared" si="6"/>
        <v>-56137905</v>
      </c>
      <c r="M47" s="73">
        <f t="shared" si="6"/>
        <v>135770479</v>
      </c>
      <c r="N47" s="73">
        <f t="shared" si="6"/>
        <v>78194277</v>
      </c>
      <c r="O47" s="74">
        <f t="shared" si="6"/>
        <v>-58502370</v>
      </c>
      <c r="P47" s="74">
        <f t="shared" si="6"/>
        <v>-21093641</v>
      </c>
      <c r="Q47" s="74">
        <f t="shared" si="6"/>
        <v>95357336</v>
      </c>
      <c r="R47" s="74">
        <f t="shared" si="6"/>
        <v>15761325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153815534</v>
      </c>
      <c r="X47" s="74">
        <f t="shared" si="6"/>
        <v>215606502</v>
      </c>
      <c r="Y47" s="74">
        <f t="shared" si="6"/>
        <v>-61790968</v>
      </c>
      <c r="Z47" s="75">
        <f>+IF(X47&lt;&gt;0,+(Y47/X47)*100,0)</f>
        <v>-28.6591394168623</v>
      </c>
      <c r="AA47" s="76">
        <f>SUM(AA45:AA46)</f>
        <v>287468856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853848</v>
      </c>
      <c r="D5" s="6"/>
      <c r="E5" s="7">
        <v>49508741</v>
      </c>
      <c r="F5" s="8">
        <v>49508741</v>
      </c>
      <c r="G5" s="8">
        <v>1325</v>
      </c>
      <c r="H5" s="8">
        <v>4828508</v>
      </c>
      <c r="I5" s="8">
        <v>4743592</v>
      </c>
      <c r="J5" s="8">
        <v>9573425</v>
      </c>
      <c r="K5" s="8">
        <v>3920794</v>
      </c>
      <c r="L5" s="8">
        <v>3756023</v>
      </c>
      <c r="M5" s="8">
        <v>3685438</v>
      </c>
      <c r="N5" s="8">
        <v>11362255</v>
      </c>
      <c r="O5" s="8">
        <v>3635926</v>
      </c>
      <c r="P5" s="8">
        <v>3730799</v>
      </c>
      <c r="Q5" s="8">
        <v>3839778</v>
      </c>
      <c r="R5" s="8">
        <v>11206503</v>
      </c>
      <c r="S5" s="8"/>
      <c r="T5" s="8"/>
      <c r="U5" s="8"/>
      <c r="V5" s="8"/>
      <c r="W5" s="8">
        <v>32142183</v>
      </c>
      <c r="X5" s="8">
        <v>56036866</v>
      </c>
      <c r="Y5" s="8">
        <v>-23894683</v>
      </c>
      <c r="Z5" s="2">
        <v>-42.64</v>
      </c>
      <c r="AA5" s="6">
        <v>49508741</v>
      </c>
    </row>
    <row r="6" spans="1:27" ht="13.5">
      <c r="A6" s="23" t="s">
        <v>32</v>
      </c>
      <c r="B6" s="24"/>
      <c r="C6" s="6">
        <v>6934257</v>
      </c>
      <c r="D6" s="6"/>
      <c r="E6" s="7">
        <v>31878947</v>
      </c>
      <c r="F6" s="8">
        <v>31878947</v>
      </c>
      <c r="G6" s="8">
        <v>2302640</v>
      </c>
      <c r="H6" s="8">
        <v>2380909</v>
      </c>
      <c r="I6" s="8">
        <v>2063039</v>
      </c>
      <c r="J6" s="8">
        <v>6746588</v>
      </c>
      <c r="K6" s="8">
        <v>1744608</v>
      </c>
      <c r="L6" s="8">
        <v>1865926</v>
      </c>
      <c r="M6" s="8">
        <v>4300545</v>
      </c>
      <c r="N6" s="8">
        <v>7911079</v>
      </c>
      <c r="O6" s="8">
        <v>1393996</v>
      </c>
      <c r="P6" s="8">
        <v>2281739</v>
      </c>
      <c r="Q6" s="8">
        <v>2037398</v>
      </c>
      <c r="R6" s="8">
        <v>5713133</v>
      </c>
      <c r="S6" s="8"/>
      <c r="T6" s="8"/>
      <c r="U6" s="8"/>
      <c r="V6" s="8"/>
      <c r="W6" s="8">
        <v>20370800</v>
      </c>
      <c r="X6" s="8">
        <v>23909210</v>
      </c>
      <c r="Y6" s="8">
        <v>-3538410</v>
      </c>
      <c r="Z6" s="2">
        <v>-14.8</v>
      </c>
      <c r="AA6" s="6">
        <v>31878947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1913971</v>
      </c>
      <c r="D9" s="6"/>
      <c r="E9" s="7">
        <v>9509657</v>
      </c>
      <c r="F9" s="8">
        <v>9509657</v>
      </c>
      <c r="G9" s="8">
        <v>722329</v>
      </c>
      <c r="H9" s="8">
        <v>714547</v>
      </c>
      <c r="I9" s="8">
        <v>730215</v>
      </c>
      <c r="J9" s="8">
        <v>2167091</v>
      </c>
      <c r="K9" s="8">
        <v>715399</v>
      </c>
      <c r="L9" s="8">
        <v>703042</v>
      </c>
      <c r="M9" s="8">
        <v>724154</v>
      </c>
      <c r="N9" s="8">
        <v>2142595</v>
      </c>
      <c r="O9" s="8">
        <v>664992</v>
      </c>
      <c r="P9" s="8">
        <v>684385</v>
      </c>
      <c r="Q9" s="8">
        <v>699698</v>
      </c>
      <c r="R9" s="8">
        <v>2049075</v>
      </c>
      <c r="S9" s="8"/>
      <c r="T9" s="8"/>
      <c r="U9" s="8"/>
      <c r="V9" s="8"/>
      <c r="W9" s="8">
        <v>6358761</v>
      </c>
      <c r="X9" s="8">
        <v>7132244</v>
      </c>
      <c r="Y9" s="8">
        <v>-773483</v>
      </c>
      <c r="Z9" s="2">
        <v>-10.84</v>
      </c>
      <c r="AA9" s="6">
        <v>9509657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14050</v>
      </c>
      <c r="D11" s="6"/>
      <c r="E11" s="7">
        <v>207841</v>
      </c>
      <c r="F11" s="8">
        <v>267841</v>
      </c>
      <c r="G11" s="8">
        <v>4030</v>
      </c>
      <c r="H11" s="8">
        <v>2026</v>
      </c>
      <c r="I11" s="8">
        <v>38523</v>
      </c>
      <c r="J11" s="8">
        <v>44579</v>
      </c>
      <c r="K11" s="8">
        <v>21237</v>
      </c>
      <c r="L11" s="8">
        <v>18586</v>
      </c>
      <c r="M11" s="8">
        <v>55266</v>
      </c>
      <c r="N11" s="8">
        <v>95089</v>
      </c>
      <c r="O11" s="8">
        <v>21291</v>
      </c>
      <c r="P11" s="8">
        <v>8212</v>
      </c>
      <c r="Q11" s="8">
        <v>7310</v>
      </c>
      <c r="R11" s="8">
        <v>36813</v>
      </c>
      <c r="S11" s="8"/>
      <c r="T11" s="8"/>
      <c r="U11" s="8"/>
      <c r="V11" s="8"/>
      <c r="W11" s="8">
        <v>176481</v>
      </c>
      <c r="X11" s="8">
        <v>200881</v>
      </c>
      <c r="Y11" s="8">
        <v>-24400</v>
      </c>
      <c r="Z11" s="2">
        <v>-12.15</v>
      </c>
      <c r="AA11" s="6">
        <v>267841</v>
      </c>
    </row>
    <row r="12" spans="1:27" ht="13.5">
      <c r="A12" s="25" t="s">
        <v>37</v>
      </c>
      <c r="B12" s="29"/>
      <c r="C12" s="6">
        <v>810202</v>
      </c>
      <c r="D12" s="6"/>
      <c r="E12" s="7">
        <v>3540000</v>
      </c>
      <c r="F12" s="8">
        <v>5040000</v>
      </c>
      <c r="G12" s="8">
        <v>422291</v>
      </c>
      <c r="H12" s="8">
        <v>621094</v>
      </c>
      <c r="I12" s="8">
        <v>653679</v>
      </c>
      <c r="J12" s="8">
        <v>1697064</v>
      </c>
      <c r="K12" s="8">
        <v>591512</v>
      </c>
      <c r="L12" s="8">
        <v>544502</v>
      </c>
      <c r="M12" s="8">
        <v>481437</v>
      </c>
      <c r="N12" s="8">
        <v>1617451</v>
      </c>
      <c r="O12" s="8">
        <v>727841</v>
      </c>
      <c r="P12" s="8">
        <v>773865</v>
      </c>
      <c r="Q12" s="8">
        <v>662366</v>
      </c>
      <c r="R12" s="8">
        <v>2164072</v>
      </c>
      <c r="S12" s="8"/>
      <c r="T12" s="8"/>
      <c r="U12" s="8"/>
      <c r="V12" s="8"/>
      <c r="W12" s="8">
        <v>5478587</v>
      </c>
      <c r="X12" s="8">
        <v>3780000</v>
      </c>
      <c r="Y12" s="8">
        <v>1698587</v>
      </c>
      <c r="Z12" s="2">
        <v>44.94</v>
      </c>
      <c r="AA12" s="6">
        <v>5040000</v>
      </c>
    </row>
    <row r="13" spans="1:27" ht="13.5">
      <c r="A13" s="23" t="s">
        <v>38</v>
      </c>
      <c r="B13" s="29"/>
      <c r="C13" s="6">
        <v>2863918</v>
      </c>
      <c r="D13" s="6"/>
      <c r="E13" s="7">
        <v>15975252</v>
      </c>
      <c r="F13" s="8">
        <v>15975252</v>
      </c>
      <c r="G13" s="8">
        <v>1820865</v>
      </c>
      <c r="H13" s="8">
        <v>1318964</v>
      </c>
      <c r="I13" s="8">
        <v>1354466</v>
      </c>
      <c r="J13" s="8">
        <v>4494295</v>
      </c>
      <c r="K13" s="8">
        <v>1410011</v>
      </c>
      <c r="L13" s="8">
        <v>1397642</v>
      </c>
      <c r="M13" s="8">
        <v>1388109</v>
      </c>
      <c r="N13" s="8">
        <v>4195762</v>
      </c>
      <c r="O13" s="8">
        <v>1389490</v>
      </c>
      <c r="P13" s="8">
        <v>1715598</v>
      </c>
      <c r="Q13" s="8">
        <v>1799845</v>
      </c>
      <c r="R13" s="8">
        <v>4904933</v>
      </c>
      <c r="S13" s="8"/>
      <c r="T13" s="8"/>
      <c r="U13" s="8"/>
      <c r="V13" s="8"/>
      <c r="W13" s="8">
        <v>13594990</v>
      </c>
      <c r="X13" s="8">
        <v>11981439</v>
      </c>
      <c r="Y13" s="8">
        <v>1613551</v>
      </c>
      <c r="Z13" s="2">
        <v>13.47</v>
      </c>
      <c r="AA13" s="6">
        <v>15975252</v>
      </c>
    </row>
    <row r="14" spans="1:27" ht="13.5">
      <c r="A14" s="23" t="s">
        <v>39</v>
      </c>
      <c r="B14" s="29"/>
      <c r="C14" s="6">
        <v>-649682</v>
      </c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333609</v>
      </c>
      <c r="D15" s="6"/>
      <c r="E15" s="7">
        <v>445000</v>
      </c>
      <c r="F15" s="8">
        <v>445000</v>
      </c>
      <c r="G15" s="8">
        <v>5335</v>
      </c>
      <c r="H15" s="8">
        <v>8685</v>
      </c>
      <c r="I15" s="8">
        <v>22247</v>
      </c>
      <c r="J15" s="8">
        <v>36267</v>
      </c>
      <c r="K15" s="8">
        <v>89</v>
      </c>
      <c r="L15" s="8">
        <v>17246</v>
      </c>
      <c r="M15" s="8">
        <v>25279</v>
      </c>
      <c r="N15" s="8">
        <v>42614</v>
      </c>
      <c r="O15" s="8">
        <v>11507</v>
      </c>
      <c r="P15" s="8">
        <v>4145</v>
      </c>
      <c r="Q15" s="8">
        <v>7344</v>
      </c>
      <c r="R15" s="8">
        <v>22996</v>
      </c>
      <c r="S15" s="8"/>
      <c r="T15" s="8"/>
      <c r="U15" s="8"/>
      <c r="V15" s="8"/>
      <c r="W15" s="8">
        <v>101877</v>
      </c>
      <c r="X15" s="8">
        <v>333751</v>
      </c>
      <c r="Y15" s="8">
        <v>-231874</v>
      </c>
      <c r="Z15" s="2">
        <v>-69.48</v>
      </c>
      <c r="AA15" s="6">
        <v>445000</v>
      </c>
    </row>
    <row r="16" spans="1:27" ht="13.5">
      <c r="A16" s="23" t="s">
        <v>41</v>
      </c>
      <c r="B16" s="29"/>
      <c r="C16" s="6">
        <v>148815</v>
      </c>
      <c r="D16" s="6"/>
      <c r="E16" s="7">
        <v>1320000</v>
      </c>
      <c r="F16" s="8">
        <v>1320000</v>
      </c>
      <c r="G16" s="8">
        <v>106898</v>
      </c>
      <c r="H16" s="8">
        <v>40176</v>
      </c>
      <c r="I16" s="8">
        <v>93826</v>
      </c>
      <c r="J16" s="8">
        <v>240900</v>
      </c>
      <c r="K16" s="8">
        <v>107264</v>
      </c>
      <c r="L16" s="8">
        <v>137643</v>
      </c>
      <c r="M16" s="8">
        <v>81405</v>
      </c>
      <c r="N16" s="8">
        <v>326312</v>
      </c>
      <c r="O16" s="8">
        <v>120687</v>
      </c>
      <c r="P16" s="8">
        <v>105612</v>
      </c>
      <c r="Q16" s="8">
        <v>10606</v>
      </c>
      <c r="R16" s="8">
        <v>236905</v>
      </c>
      <c r="S16" s="8"/>
      <c r="T16" s="8"/>
      <c r="U16" s="8"/>
      <c r="V16" s="8"/>
      <c r="W16" s="8">
        <v>804117</v>
      </c>
      <c r="X16" s="8">
        <v>990000</v>
      </c>
      <c r="Y16" s="8">
        <v>-185883</v>
      </c>
      <c r="Z16" s="2">
        <v>-18.78</v>
      </c>
      <c r="AA16" s="6">
        <v>1320000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-874096</v>
      </c>
      <c r="D18" s="6"/>
      <c r="E18" s="7">
        <v>188485000</v>
      </c>
      <c r="F18" s="8">
        <v>177385944</v>
      </c>
      <c r="G18" s="8">
        <v>69785000</v>
      </c>
      <c r="H18" s="8">
        <v>144756</v>
      </c>
      <c r="I18" s="8">
        <v>2386240</v>
      </c>
      <c r="J18" s="8">
        <v>72315996</v>
      </c>
      <c r="K18" s="8">
        <v>673898</v>
      </c>
      <c r="L18" s="8">
        <v>803910</v>
      </c>
      <c r="M18" s="8">
        <v>56546835</v>
      </c>
      <c r="N18" s="8">
        <v>58024643</v>
      </c>
      <c r="O18" s="8">
        <v>532995</v>
      </c>
      <c r="P18" s="8">
        <v>1148783</v>
      </c>
      <c r="Q18" s="8">
        <v>41870000</v>
      </c>
      <c r="R18" s="8">
        <v>43551778</v>
      </c>
      <c r="S18" s="8"/>
      <c r="T18" s="8"/>
      <c r="U18" s="8"/>
      <c r="V18" s="8"/>
      <c r="W18" s="8">
        <v>173892417</v>
      </c>
      <c r="X18" s="8">
        <v>133039461</v>
      </c>
      <c r="Y18" s="8">
        <v>40852956</v>
      </c>
      <c r="Z18" s="2">
        <v>30.71</v>
      </c>
      <c r="AA18" s="6">
        <v>177385944</v>
      </c>
    </row>
    <row r="19" spans="1:27" ht="13.5">
      <c r="A19" s="23" t="s">
        <v>44</v>
      </c>
      <c r="B19" s="29"/>
      <c r="C19" s="6">
        <v>380073</v>
      </c>
      <c r="D19" s="6"/>
      <c r="E19" s="7">
        <v>625472</v>
      </c>
      <c r="F19" s="26">
        <v>1165699</v>
      </c>
      <c r="G19" s="26">
        <v>45620</v>
      </c>
      <c r="H19" s="26">
        <v>104513</v>
      </c>
      <c r="I19" s="26">
        <v>95532</v>
      </c>
      <c r="J19" s="26">
        <v>245665</v>
      </c>
      <c r="K19" s="26">
        <v>112565</v>
      </c>
      <c r="L19" s="26">
        <v>92489</v>
      </c>
      <c r="M19" s="26">
        <v>135815</v>
      </c>
      <c r="N19" s="26">
        <v>340869</v>
      </c>
      <c r="O19" s="26">
        <v>78835</v>
      </c>
      <c r="P19" s="26">
        <v>65888</v>
      </c>
      <c r="Q19" s="26">
        <v>247556</v>
      </c>
      <c r="R19" s="26">
        <v>392279</v>
      </c>
      <c r="S19" s="26"/>
      <c r="T19" s="26"/>
      <c r="U19" s="26"/>
      <c r="V19" s="26"/>
      <c r="W19" s="26">
        <v>978813</v>
      </c>
      <c r="X19" s="26">
        <v>874267</v>
      </c>
      <c r="Y19" s="26">
        <v>104546</v>
      </c>
      <c r="Z19" s="27">
        <v>11.96</v>
      </c>
      <c r="AA19" s="28">
        <v>1165699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12728965</v>
      </c>
      <c r="D21" s="33">
        <f t="shared" si="0"/>
        <v>0</v>
      </c>
      <c r="E21" s="34">
        <f t="shared" si="0"/>
        <v>301495910</v>
      </c>
      <c r="F21" s="35">
        <f t="shared" si="0"/>
        <v>292497081</v>
      </c>
      <c r="G21" s="35">
        <f t="shared" si="0"/>
        <v>75216333</v>
      </c>
      <c r="H21" s="35">
        <f t="shared" si="0"/>
        <v>10164178</v>
      </c>
      <c r="I21" s="35">
        <f t="shared" si="0"/>
        <v>12181359</v>
      </c>
      <c r="J21" s="35">
        <f t="shared" si="0"/>
        <v>97561870</v>
      </c>
      <c r="K21" s="35">
        <f t="shared" si="0"/>
        <v>9297377</v>
      </c>
      <c r="L21" s="35">
        <f t="shared" si="0"/>
        <v>9337009</v>
      </c>
      <c r="M21" s="35">
        <f t="shared" si="0"/>
        <v>67424283</v>
      </c>
      <c r="N21" s="35">
        <f t="shared" si="0"/>
        <v>86058669</v>
      </c>
      <c r="O21" s="35">
        <f t="shared" si="0"/>
        <v>8577560</v>
      </c>
      <c r="P21" s="35">
        <f t="shared" si="0"/>
        <v>10519026</v>
      </c>
      <c r="Q21" s="35">
        <f t="shared" si="0"/>
        <v>51181901</v>
      </c>
      <c r="R21" s="35">
        <f t="shared" si="0"/>
        <v>70278487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253899026</v>
      </c>
      <c r="X21" s="35">
        <f t="shared" si="0"/>
        <v>238278119</v>
      </c>
      <c r="Y21" s="35">
        <f t="shared" si="0"/>
        <v>15620907</v>
      </c>
      <c r="Z21" s="36">
        <f>+IF(X21&lt;&gt;0,+(Y21/X21)*100,0)</f>
        <v>6.555745473213174</v>
      </c>
      <c r="AA21" s="33">
        <f>SUM(AA5:AA20)</f>
        <v>292497081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6168299</v>
      </c>
      <c r="D24" s="6"/>
      <c r="E24" s="7">
        <v>96673415</v>
      </c>
      <c r="F24" s="8">
        <v>106958323</v>
      </c>
      <c r="G24" s="8">
        <v>7457901</v>
      </c>
      <c r="H24" s="8">
        <v>7575341</v>
      </c>
      <c r="I24" s="8">
        <v>7900733</v>
      </c>
      <c r="J24" s="8">
        <v>22933975</v>
      </c>
      <c r="K24" s="8">
        <v>7855404</v>
      </c>
      <c r="L24" s="8">
        <v>8274728</v>
      </c>
      <c r="M24" s="8">
        <v>7671639</v>
      </c>
      <c r="N24" s="8">
        <v>23801771</v>
      </c>
      <c r="O24" s="8">
        <v>8318932</v>
      </c>
      <c r="P24" s="8">
        <v>7648161</v>
      </c>
      <c r="Q24" s="8">
        <v>7815518</v>
      </c>
      <c r="R24" s="8">
        <v>23782611</v>
      </c>
      <c r="S24" s="8"/>
      <c r="T24" s="8"/>
      <c r="U24" s="8"/>
      <c r="V24" s="8"/>
      <c r="W24" s="8">
        <v>70518357</v>
      </c>
      <c r="X24" s="8">
        <v>80218708</v>
      </c>
      <c r="Y24" s="8">
        <v>-9700351</v>
      </c>
      <c r="Z24" s="2">
        <v>-12.09</v>
      </c>
      <c r="AA24" s="6">
        <v>106958323</v>
      </c>
    </row>
    <row r="25" spans="1:27" ht="13.5">
      <c r="A25" s="25" t="s">
        <v>49</v>
      </c>
      <c r="B25" s="24"/>
      <c r="C25" s="6">
        <v>909572</v>
      </c>
      <c r="D25" s="6"/>
      <c r="E25" s="7">
        <v>13762167</v>
      </c>
      <c r="F25" s="8">
        <v>13762167</v>
      </c>
      <c r="G25" s="8">
        <v>1002203</v>
      </c>
      <c r="H25" s="8">
        <v>999631</v>
      </c>
      <c r="I25" s="8">
        <v>1046000</v>
      </c>
      <c r="J25" s="8">
        <v>3047834</v>
      </c>
      <c r="K25" s="8">
        <v>1067286</v>
      </c>
      <c r="L25" s="8">
        <v>1067286</v>
      </c>
      <c r="M25" s="8">
        <v>1096693</v>
      </c>
      <c r="N25" s="8">
        <v>3231265</v>
      </c>
      <c r="O25" s="8">
        <v>1098054</v>
      </c>
      <c r="P25" s="8">
        <v>1098066</v>
      </c>
      <c r="Q25" s="8">
        <v>1098669</v>
      </c>
      <c r="R25" s="8">
        <v>3294789</v>
      </c>
      <c r="S25" s="8"/>
      <c r="T25" s="8"/>
      <c r="U25" s="8"/>
      <c r="V25" s="8"/>
      <c r="W25" s="8">
        <v>9573888</v>
      </c>
      <c r="X25" s="8">
        <v>10321620</v>
      </c>
      <c r="Y25" s="8">
        <v>-747732</v>
      </c>
      <c r="Z25" s="2">
        <v>-7.24</v>
      </c>
      <c r="AA25" s="6">
        <v>13762167</v>
      </c>
    </row>
    <row r="26" spans="1:27" ht="13.5">
      <c r="A26" s="25" t="s">
        <v>50</v>
      </c>
      <c r="B26" s="24"/>
      <c r="C26" s="6">
        <v>38620980</v>
      </c>
      <c r="D26" s="6"/>
      <c r="E26" s="7">
        <v>19891094</v>
      </c>
      <c r="F26" s="8">
        <v>30708230</v>
      </c>
      <c r="G26" s="8"/>
      <c r="H26" s="8"/>
      <c r="I26" s="8"/>
      <c r="J26" s="8"/>
      <c r="K26" s="8"/>
      <c r="L26" s="8"/>
      <c r="M26" s="8">
        <v>1126303</v>
      </c>
      <c r="N26" s="8">
        <v>1126303</v>
      </c>
      <c r="O26" s="8">
        <v>2095861</v>
      </c>
      <c r="P26" s="8"/>
      <c r="Q26" s="8"/>
      <c r="R26" s="8">
        <v>2095861</v>
      </c>
      <c r="S26" s="8"/>
      <c r="T26" s="8"/>
      <c r="U26" s="8"/>
      <c r="V26" s="8"/>
      <c r="W26" s="8">
        <v>3222164</v>
      </c>
      <c r="X26" s="8">
        <v>23031173</v>
      </c>
      <c r="Y26" s="8">
        <v>-19809009</v>
      </c>
      <c r="Z26" s="2">
        <v>-86.01</v>
      </c>
      <c r="AA26" s="6">
        <v>30708230</v>
      </c>
    </row>
    <row r="27" spans="1:27" ht="13.5">
      <c r="A27" s="25" t="s">
        <v>51</v>
      </c>
      <c r="B27" s="24"/>
      <c r="C27" s="6">
        <v>1970163</v>
      </c>
      <c r="D27" s="6"/>
      <c r="E27" s="7">
        <v>30803844</v>
      </c>
      <c r="F27" s="8">
        <v>30851078</v>
      </c>
      <c r="G27" s="8"/>
      <c r="H27" s="8"/>
      <c r="I27" s="8"/>
      <c r="J27" s="8"/>
      <c r="K27" s="8">
        <v>9274323</v>
      </c>
      <c r="L27" s="8">
        <v>2319148</v>
      </c>
      <c r="M27" s="8">
        <v>2323400</v>
      </c>
      <c r="N27" s="8">
        <v>13916871</v>
      </c>
      <c r="O27" s="8">
        <v>2417882</v>
      </c>
      <c r="P27" s="8">
        <v>2351935</v>
      </c>
      <c r="Q27" s="8">
        <v>2350944</v>
      </c>
      <c r="R27" s="8">
        <v>7120761</v>
      </c>
      <c r="S27" s="8"/>
      <c r="T27" s="8"/>
      <c r="U27" s="8"/>
      <c r="V27" s="8"/>
      <c r="W27" s="8">
        <v>21037632</v>
      </c>
      <c r="X27" s="8">
        <v>23138309</v>
      </c>
      <c r="Y27" s="8">
        <v>-2100677</v>
      </c>
      <c r="Z27" s="2">
        <v>-9.08</v>
      </c>
      <c r="AA27" s="6">
        <v>30851078</v>
      </c>
    </row>
    <row r="28" spans="1:27" ht="13.5">
      <c r="A28" s="25" t="s">
        <v>52</v>
      </c>
      <c r="B28" s="24"/>
      <c r="C28" s="6">
        <v>80216</v>
      </c>
      <c r="D28" s="6"/>
      <c r="E28" s="7">
        <v>306577</v>
      </c>
      <c r="F28" s="8">
        <v>538577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403934</v>
      </c>
      <c r="Y28" s="8">
        <v>-403934</v>
      </c>
      <c r="Z28" s="2">
        <v>-100</v>
      </c>
      <c r="AA28" s="6">
        <v>538577</v>
      </c>
    </row>
    <row r="29" spans="1:27" ht="13.5">
      <c r="A29" s="25" t="s">
        <v>53</v>
      </c>
      <c r="B29" s="24"/>
      <c r="C29" s="6">
        <v>3687099</v>
      </c>
      <c r="D29" s="6"/>
      <c r="E29" s="7">
        <v>25856404</v>
      </c>
      <c r="F29" s="8">
        <v>25856404</v>
      </c>
      <c r="G29" s="8">
        <v>2551654</v>
      </c>
      <c r="H29" s="8">
        <v>2889568</v>
      </c>
      <c r="I29" s="8">
        <v>2372732</v>
      </c>
      <c r="J29" s="8">
        <v>7813954</v>
      </c>
      <c r="K29" s="8">
        <v>1779463</v>
      </c>
      <c r="L29" s="8">
        <v>1900082</v>
      </c>
      <c r="M29" s="8">
        <v>1927451</v>
      </c>
      <c r="N29" s="8">
        <v>5606996</v>
      </c>
      <c r="O29" s="8">
        <v>1995311</v>
      </c>
      <c r="P29" s="8">
        <v>2194270</v>
      </c>
      <c r="Q29" s="8">
        <v>2076222</v>
      </c>
      <c r="R29" s="8">
        <v>6265803</v>
      </c>
      <c r="S29" s="8"/>
      <c r="T29" s="8"/>
      <c r="U29" s="8"/>
      <c r="V29" s="8"/>
      <c r="W29" s="8">
        <v>19686753</v>
      </c>
      <c r="X29" s="8">
        <v>19392304</v>
      </c>
      <c r="Y29" s="8">
        <v>294449</v>
      </c>
      <c r="Z29" s="2">
        <v>1.52</v>
      </c>
      <c r="AA29" s="6">
        <v>25856404</v>
      </c>
    </row>
    <row r="30" spans="1:27" ht="13.5">
      <c r="A30" s="25" t="s">
        <v>54</v>
      </c>
      <c r="B30" s="24"/>
      <c r="C30" s="6">
        <v>1413617</v>
      </c>
      <c r="D30" s="6"/>
      <c r="E30" s="7">
        <v>10757273</v>
      </c>
      <c r="F30" s="8">
        <v>10830088</v>
      </c>
      <c r="G30" s="8">
        <v>149952</v>
      </c>
      <c r="H30" s="8">
        <v>148772</v>
      </c>
      <c r="I30" s="8">
        <v>552239</v>
      </c>
      <c r="J30" s="8">
        <v>850963</v>
      </c>
      <c r="K30" s="8">
        <v>139247</v>
      </c>
      <c r="L30" s="8">
        <v>623861</v>
      </c>
      <c r="M30" s="8">
        <v>449324</v>
      </c>
      <c r="N30" s="8">
        <v>1212432</v>
      </c>
      <c r="O30" s="8">
        <v>253208</v>
      </c>
      <c r="P30" s="8">
        <v>167092</v>
      </c>
      <c r="Q30" s="8">
        <v>193394</v>
      </c>
      <c r="R30" s="8">
        <v>613694</v>
      </c>
      <c r="S30" s="8"/>
      <c r="T30" s="8"/>
      <c r="U30" s="8"/>
      <c r="V30" s="8"/>
      <c r="W30" s="8">
        <v>2677089</v>
      </c>
      <c r="X30" s="8">
        <v>8122567</v>
      </c>
      <c r="Y30" s="8">
        <v>-5445478</v>
      </c>
      <c r="Z30" s="2">
        <v>-67.04</v>
      </c>
      <c r="AA30" s="6">
        <v>10830088</v>
      </c>
    </row>
    <row r="31" spans="1:27" ht="13.5">
      <c r="A31" s="25" t="s">
        <v>55</v>
      </c>
      <c r="B31" s="24"/>
      <c r="C31" s="6">
        <v>3227035</v>
      </c>
      <c r="D31" s="6"/>
      <c r="E31" s="7">
        <v>40655186</v>
      </c>
      <c r="F31" s="8">
        <v>41631430</v>
      </c>
      <c r="G31" s="8">
        <v>2037383</v>
      </c>
      <c r="H31" s="8">
        <v>2065509</v>
      </c>
      <c r="I31" s="8">
        <v>3084670</v>
      </c>
      <c r="J31" s="8">
        <v>7187562</v>
      </c>
      <c r="K31" s="8">
        <v>3663418</v>
      </c>
      <c r="L31" s="8">
        <v>1782394</v>
      </c>
      <c r="M31" s="8">
        <v>4030957</v>
      </c>
      <c r="N31" s="8">
        <v>9476769</v>
      </c>
      <c r="O31" s="8">
        <v>2470051</v>
      </c>
      <c r="P31" s="8">
        <v>1999224</v>
      </c>
      <c r="Q31" s="8">
        <v>2200948</v>
      </c>
      <c r="R31" s="8">
        <v>6670223</v>
      </c>
      <c r="S31" s="8"/>
      <c r="T31" s="8"/>
      <c r="U31" s="8"/>
      <c r="V31" s="8"/>
      <c r="W31" s="8">
        <v>23334554</v>
      </c>
      <c r="X31" s="8">
        <v>31223545</v>
      </c>
      <c r="Y31" s="8">
        <v>-7888991</v>
      </c>
      <c r="Z31" s="2">
        <v>-25.27</v>
      </c>
      <c r="AA31" s="6">
        <v>41631430</v>
      </c>
    </row>
    <row r="32" spans="1:27" ht="13.5">
      <c r="A32" s="25" t="s">
        <v>43</v>
      </c>
      <c r="B32" s="24"/>
      <c r="C32" s="6">
        <v>-2269441</v>
      </c>
      <c r="D32" s="6"/>
      <c r="E32" s="7">
        <v>11000620</v>
      </c>
      <c r="F32" s="8">
        <v>1500674</v>
      </c>
      <c r="G32" s="8">
        <v>239400</v>
      </c>
      <c r="H32" s="8">
        <v>810435</v>
      </c>
      <c r="I32" s="8">
        <v>4455</v>
      </c>
      <c r="J32" s="8">
        <v>1054290</v>
      </c>
      <c r="K32" s="8">
        <v>161569</v>
      </c>
      <c r="L32" s="8">
        <v>-648953</v>
      </c>
      <c r="M32" s="8">
        <v>123750</v>
      </c>
      <c r="N32" s="8">
        <v>-363634</v>
      </c>
      <c r="O32" s="8">
        <v>-412419</v>
      </c>
      <c r="P32" s="8"/>
      <c r="Q32" s="8"/>
      <c r="R32" s="8">
        <v>-412419</v>
      </c>
      <c r="S32" s="8"/>
      <c r="T32" s="8"/>
      <c r="U32" s="8"/>
      <c r="V32" s="8"/>
      <c r="W32" s="8">
        <v>278237</v>
      </c>
      <c r="X32" s="8">
        <v>1125506</v>
      </c>
      <c r="Y32" s="8">
        <v>-847269</v>
      </c>
      <c r="Z32" s="2">
        <v>-75.28</v>
      </c>
      <c r="AA32" s="6">
        <v>1500674</v>
      </c>
    </row>
    <row r="33" spans="1:27" ht="13.5">
      <c r="A33" s="25" t="s">
        <v>56</v>
      </c>
      <c r="B33" s="24"/>
      <c r="C33" s="6">
        <v>2661466</v>
      </c>
      <c r="D33" s="6"/>
      <c r="E33" s="7">
        <v>48236751</v>
      </c>
      <c r="F33" s="8">
        <v>46897785</v>
      </c>
      <c r="G33" s="8">
        <v>2168090</v>
      </c>
      <c r="H33" s="8">
        <v>1435646</v>
      </c>
      <c r="I33" s="8">
        <v>2486763</v>
      </c>
      <c r="J33" s="8">
        <v>6090499</v>
      </c>
      <c r="K33" s="8">
        <v>2809807</v>
      </c>
      <c r="L33" s="8">
        <v>4567693</v>
      </c>
      <c r="M33" s="8">
        <v>3760285</v>
      </c>
      <c r="N33" s="8">
        <v>11137785</v>
      </c>
      <c r="O33" s="8">
        <v>2307333</v>
      </c>
      <c r="P33" s="8">
        <v>1866722</v>
      </c>
      <c r="Q33" s="8">
        <v>2323134</v>
      </c>
      <c r="R33" s="8">
        <v>6497189</v>
      </c>
      <c r="S33" s="8"/>
      <c r="T33" s="8"/>
      <c r="U33" s="8"/>
      <c r="V33" s="8"/>
      <c r="W33" s="8">
        <v>23725473</v>
      </c>
      <c r="X33" s="8">
        <v>35210822</v>
      </c>
      <c r="Y33" s="8">
        <v>-11485349</v>
      </c>
      <c r="Z33" s="2">
        <v>-32.62</v>
      </c>
      <c r="AA33" s="6">
        <v>46897785</v>
      </c>
    </row>
    <row r="34" spans="1:27" ht="13.5">
      <c r="A34" s="23" t="s">
        <v>57</v>
      </c>
      <c r="B34" s="29"/>
      <c r="C34" s="6">
        <v>1353634</v>
      </c>
      <c r="D34" s="6"/>
      <c r="E34" s="7"/>
      <c r="F34" s="8"/>
      <c r="G34" s="8">
        <v>1041</v>
      </c>
      <c r="H34" s="8"/>
      <c r="I34" s="8"/>
      <c r="J34" s="8">
        <v>1041</v>
      </c>
      <c r="K34" s="8"/>
      <c r="L34" s="8"/>
      <c r="M34" s="8"/>
      <c r="N34" s="8"/>
      <c r="O34" s="8"/>
      <c r="P34" s="8"/>
      <c r="Q34" s="8">
        <v>320</v>
      </c>
      <c r="R34" s="8">
        <v>320</v>
      </c>
      <c r="S34" s="8"/>
      <c r="T34" s="8"/>
      <c r="U34" s="8"/>
      <c r="V34" s="8"/>
      <c r="W34" s="8">
        <v>1361</v>
      </c>
      <c r="X34" s="8"/>
      <c r="Y34" s="8">
        <v>1361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57822640</v>
      </c>
      <c r="D35" s="33">
        <f>SUM(D24:D34)</f>
        <v>0</v>
      </c>
      <c r="E35" s="34">
        <f t="shared" si="1"/>
        <v>297943331</v>
      </c>
      <c r="F35" s="35">
        <f t="shared" si="1"/>
        <v>309534756</v>
      </c>
      <c r="G35" s="35">
        <f t="shared" si="1"/>
        <v>15607624</v>
      </c>
      <c r="H35" s="35">
        <f t="shared" si="1"/>
        <v>15924902</v>
      </c>
      <c r="I35" s="35">
        <f t="shared" si="1"/>
        <v>17447592</v>
      </c>
      <c r="J35" s="35">
        <f t="shared" si="1"/>
        <v>48980118</v>
      </c>
      <c r="K35" s="35">
        <f t="shared" si="1"/>
        <v>26750517</v>
      </c>
      <c r="L35" s="35">
        <f t="shared" si="1"/>
        <v>19886239</v>
      </c>
      <c r="M35" s="35">
        <f t="shared" si="1"/>
        <v>22509802</v>
      </c>
      <c r="N35" s="35">
        <f t="shared" si="1"/>
        <v>69146558</v>
      </c>
      <c r="O35" s="35">
        <f t="shared" si="1"/>
        <v>20544213</v>
      </c>
      <c r="P35" s="35">
        <f t="shared" si="1"/>
        <v>17325470</v>
      </c>
      <c r="Q35" s="35">
        <f t="shared" si="1"/>
        <v>18059149</v>
      </c>
      <c r="R35" s="35">
        <f t="shared" si="1"/>
        <v>55928832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174055508</v>
      </c>
      <c r="X35" s="35">
        <f t="shared" si="1"/>
        <v>232188488</v>
      </c>
      <c r="Y35" s="35">
        <f t="shared" si="1"/>
        <v>-58132980</v>
      </c>
      <c r="Z35" s="36">
        <f>+IF(X35&lt;&gt;0,+(Y35/X35)*100,0)</f>
        <v>-25.03697771613897</v>
      </c>
      <c r="AA35" s="33">
        <f>SUM(AA24:AA34)</f>
        <v>309534756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-45093675</v>
      </c>
      <c r="D37" s="46">
        <f>+D21-D35</f>
        <v>0</v>
      </c>
      <c r="E37" s="47">
        <f t="shared" si="2"/>
        <v>3552579</v>
      </c>
      <c r="F37" s="48">
        <f t="shared" si="2"/>
        <v>-17037675</v>
      </c>
      <c r="G37" s="48">
        <f t="shared" si="2"/>
        <v>59608709</v>
      </c>
      <c r="H37" s="48">
        <f t="shared" si="2"/>
        <v>-5760724</v>
      </c>
      <c r="I37" s="48">
        <f t="shared" si="2"/>
        <v>-5266233</v>
      </c>
      <c r="J37" s="48">
        <f t="shared" si="2"/>
        <v>48581752</v>
      </c>
      <c r="K37" s="48">
        <f t="shared" si="2"/>
        <v>-17453140</v>
      </c>
      <c r="L37" s="48">
        <f t="shared" si="2"/>
        <v>-10549230</v>
      </c>
      <c r="M37" s="48">
        <f t="shared" si="2"/>
        <v>44914481</v>
      </c>
      <c r="N37" s="48">
        <f t="shared" si="2"/>
        <v>16912111</v>
      </c>
      <c r="O37" s="48">
        <f t="shared" si="2"/>
        <v>-11966653</v>
      </c>
      <c r="P37" s="48">
        <f t="shared" si="2"/>
        <v>-6806444</v>
      </c>
      <c r="Q37" s="48">
        <f t="shared" si="2"/>
        <v>33122752</v>
      </c>
      <c r="R37" s="48">
        <f t="shared" si="2"/>
        <v>14349655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79843518</v>
      </c>
      <c r="X37" s="48">
        <f>IF(F21=F35,0,X21-X35)</f>
        <v>6089631</v>
      </c>
      <c r="Y37" s="48">
        <f t="shared" si="2"/>
        <v>73753887</v>
      </c>
      <c r="Z37" s="49">
        <f>+IF(X37&lt;&gt;0,+(Y37/X37)*100,0)</f>
        <v>1211.1388522555799</v>
      </c>
      <c r="AA37" s="46">
        <f>+AA21-AA35</f>
        <v>-17037675</v>
      </c>
    </row>
    <row r="38" spans="1:27" ht="22.5" customHeight="1">
      <c r="A38" s="50" t="s">
        <v>60</v>
      </c>
      <c r="B38" s="29"/>
      <c r="C38" s="6">
        <v>6372651</v>
      </c>
      <c r="D38" s="6"/>
      <c r="E38" s="7">
        <v>35369000</v>
      </c>
      <c r="F38" s="8">
        <v>41165050</v>
      </c>
      <c r="G38" s="8"/>
      <c r="H38" s="8">
        <v>322905</v>
      </c>
      <c r="I38" s="8">
        <v>651111</v>
      </c>
      <c r="J38" s="8">
        <v>974016</v>
      </c>
      <c r="K38" s="8"/>
      <c r="L38" s="8">
        <v>793594</v>
      </c>
      <c r="M38" s="8">
        <v>1707968</v>
      </c>
      <c r="N38" s="8">
        <v>2501562</v>
      </c>
      <c r="O38" s="8"/>
      <c r="P38" s="8">
        <v>305298</v>
      </c>
      <c r="Q38" s="8">
        <v>14269000</v>
      </c>
      <c r="R38" s="8">
        <v>14574298</v>
      </c>
      <c r="S38" s="8"/>
      <c r="T38" s="8"/>
      <c r="U38" s="8"/>
      <c r="V38" s="8"/>
      <c r="W38" s="8">
        <v>18049876</v>
      </c>
      <c r="X38" s="8">
        <v>30873787</v>
      </c>
      <c r="Y38" s="8">
        <v>-12823911</v>
      </c>
      <c r="Z38" s="2">
        <v>-41.54</v>
      </c>
      <c r="AA38" s="6">
        <v>41165050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>
        <v>63699</v>
      </c>
      <c r="J39" s="26">
        <v>63699</v>
      </c>
      <c r="K39" s="26">
        <v>228470</v>
      </c>
      <c r="L39" s="26"/>
      <c r="M39" s="26">
        <v>74000</v>
      </c>
      <c r="N39" s="26">
        <v>302470</v>
      </c>
      <c r="O39" s="26">
        <v>42274</v>
      </c>
      <c r="P39" s="26"/>
      <c r="Q39" s="26"/>
      <c r="R39" s="26">
        <v>42274</v>
      </c>
      <c r="S39" s="26"/>
      <c r="T39" s="26"/>
      <c r="U39" s="26"/>
      <c r="V39" s="26"/>
      <c r="W39" s="26">
        <v>408443</v>
      </c>
      <c r="X39" s="26"/>
      <c r="Y39" s="26">
        <v>408443</v>
      </c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>
        <v>2066695</v>
      </c>
      <c r="J40" s="8">
        <v>2066695</v>
      </c>
      <c r="K40" s="52"/>
      <c r="L40" s="52"/>
      <c r="M40" s="8"/>
      <c r="N40" s="52"/>
      <c r="O40" s="52">
        <v>92563</v>
      </c>
      <c r="P40" s="52"/>
      <c r="Q40" s="8"/>
      <c r="R40" s="52">
        <v>92563</v>
      </c>
      <c r="S40" s="52"/>
      <c r="T40" s="8"/>
      <c r="U40" s="52"/>
      <c r="V40" s="52"/>
      <c r="W40" s="52">
        <v>2159258</v>
      </c>
      <c r="X40" s="8"/>
      <c r="Y40" s="52">
        <v>2159258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-38721024</v>
      </c>
      <c r="D41" s="56">
        <f>SUM(D37:D40)</f>
        <v>0</v>
      </c>
      <c r="E41" s="57">
        <f t="shared" si="3"/>
        <v>38921579</v>
      </c>
      <c r="F41" s="58">
        <f t="shared" si="3"/>
        <v>24127375</v>
      </c>
      <c r="G41" s="58">
        <f t="shared" si="3"/>
        <v>59608709</v>
      </c>
      <c r="H41" s="58">
        <f t="shared" si="3"/>
        <v>-5437819</v>
      </c>
      <c r="I41" s="58">
        <f t="shared" si="3"/>
        <v>-2484728</v>
      </c>
      <c r="J41" s="58">
        <f t="shared" si="3"/>
        <v>51686162</v>
      </c>
      <c r="K41" s="58">
        <f t="shared" si="3"/>
        <v>-17224670</v>
      </c>
      <c r="L41" s="58">
        <f t="shared" si="3"/>
        <v>-9755636</v>
      </c>
      <c r="M41" s="58">
        <f t="shared" si="3"/>
        <v>46696449</v>
      </c>
      <c r="N41" s="58">
        <f t="shared" si="3"/>
        <v>19716143</v>
      </c>
      <c r="O41" s="58">
        <f t="shared" si="3"/>
        <v>-11831816</v>
      </c>
      <c r="P41" s="58">
        <f t="shared" si="3"/>
        <v>-6501146</v>
      </c>
      <c r="Q41" s="58">
        <f t="shared" si="3"/>
        <v>47391752</v>
      </c>
      <c r="R41" s="58">
        <f t="shared" si="3"/>
        <v>29058790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100461095</v>
      </c>
      <c r="X41" s="58">
        <f t="shared" si="3"/>
        <v>36963418</v>
      </c>
      <c r="Y41" s="58">
        <f t="shared" si="3"/>
        <v>63497677</v>
      </c>
      <c r="Z41" s="59">
        <f>+IF(X41&lt;&gt;0,+(Y41/X41)*100,0)</f>
        <v>171.7851877226289</v>
      </c>
      <c r="AA41" s="56">
        <f>SUM(AA37:AA40)</f>
        <v>24127375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-38721024</v>
      </c>
      <c r="D43" s="64">
        <f>+D41-D42</f>
        <v>0</v>
      </c>
      <c r="E43" s="65">
        <f t="shared" si="4"/>
        <v>38921579</v>
      </c>
      <c r="F43" s="66">
        <f t="shared" si="4"/>
        <v>24127375</v>
      </c>
      <c r="G43" s="66">
        <f t="shared" si="4"/>
        <v>59608709</v>
      </c>
      <c r="H43" s="66">
        <f t="shared" si="4"/>
        <v>-5437819</v>
      </c>
      <c r="I43" s="66">
        <f t="shared" si="4"/>
        <v>-2484728</v>
      </c>
      <c r="J43" s="66">
        <f t="shared" si="4"/>
        <v>51686162</v>
      </c>
      <c r="K43" s="66">
        <f t="shared" si="4"/>
        <v>-17224670</v>
      </c>
      <c r="L43" s="66">
        <f t="shared" si="4"/>
        <v>-9755636</v>
      </c>
      <c r="M43" s="66">
        <f t="shared" si="4"/>
        <v>46696449</v>
      </c>
      <c r="N43" s="66">
        <f t="shared" si="4"/>
        <v>19716143</v>
      </c>
      <c r="O43" s="66">
        <f t="shared" si="4"/>
        <v>-11831816</v>
      </c>
      <c r="P43" s="66">
        <f t="shared" si="4"/>
        <v>-6501146</v>
      </c>
      <c r="Q43" s="66">
        <f t="shared" si="4"/>
        <v>47391752</v>
      </c>
      <c r="R43" s="66">
        <f t="shared" si="4"/>
        <v>29058790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100461095</v>
      </c>
      <c r="X43" s="66">
        <f t="shared" si="4"/>
        <v>36963418</v>
      </c>
      <c r="Y43" s="66">
        <f t="shared" si="4"/>
        <v>63497677</v>
      </c>
      <c r="Z43" s="67">
        <f>+IF(X43&lt;&gt;0,+(Y43/X43)*100,0)</f>
        <v>171.7851877226289</v>
      </c>
      <c r="AA43" s="64">
        <f>+AA41-AA42</f>
        <v>24127375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-38721024</v>
      </c>
      <c r="D45" s="56">
        <f>SUM(D43:D44)</f>
        <v>0</v>
      </c>
      <c r="E45" s="57">
        <f t="shared" si="5"/>
        <v>38921579</v>
      </c>
      <c r="F45" s="58">
        <f t="shared" si="5"/>
        <v>24127375</v>
      </c>
      <c r="G45" s="58">
        <f t="shared" si="5"/>
        <v>59608709</v>
      </c>
      <c r="H45" s="58">
        <f t="shared" si="5"/>
        <v>-5437819</v>
      </c>
      <c r="I45" s="58">
        <f t="shared" si="5"/>
        <v>-2484728</v>
      </c>
      <c r="J45" s="58">
        <f t="shared" si="5"/>
        <v>51686162</v>
      </c>
      <c r="K45" s="58">
        <f t="shared" si="5"/>
        <v>-17224670</v>
      </c>
      <c r="L45" s="58">
        <f t="shared" si="5"/>
        <v>-9755636</v>
      </c>
      <c r="M45" s="58">
        <f t="shared" si="5"/>
        <v>46696449</v>
      </c>
      <c r="N45" s="58">
        <f t="shared" si="5"/>
        <v>19716143</v>
      </c>
      <c r="O45" s="58">
        <f t="shared" si="5"/>
        <v>-11831816</v>
      </c>
      <c r="P45" s="58">
        <f t="shared" si="5"/>
        <v>-6501146</v>
      </c>
      <c r="Q45" s="58">
        <f t="shared" si="5"/>
        <v>47391752</v>
      </c>
      <c r="R45" s="58">
        <f t="shared" si="5"/>
        <v>29058790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100461095</v>
      </c>
      <c r="X45" s="58">
        <f t="shared" si="5"/>
        <v>36963418</v>
      </c>
      <c r="Y45" s="58">
        <f t="shared" si="5"/>
        <v>63497677</v>
      </c>
      <c r="Z45" s="59">
        <f>+IF(X45&lt;&gt;0,+(Y45/X45)*100,0)</f>
        <v>171.7851877226289</v>
      </c>
      <c r="AA45" s="56">
        <f>SUM(AA43:AA44)</f>
        <v>24127375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-38721024</v>
      </c>
      <c r="D47" s="71">
        <f>SUM(D45:D46)</f>
        <v>0</v>
      </c>
      <c r="E47" s="72">
        <f t="shared" si="6"/>
        <v>38921579</v>
      </c>
      <c r="F47" s="73">
        <f t="shared" si="6"/>
        <v>24127375</v>
      </c>
      <c r="G47" s="73">
        <f t="shared" si="6"/>
        <v>59608709</v>
      </c>
      <c r="H47" s="74">
        <f t="shared" si="6"/>
        <v>-5437819</v>
      </c>
      <c r="I47" s="74">
        <f t="shared" si="6"/>
        <v>-2484728</v>
      </c>
      <c r="J47" s="74">
        <f t="shared" si="6"/>
        <v>51686162</v>
      </c>
      <c r="K47" s="74">
        <f t="shared" si="6"/>
        <v>-17224670</v>
      </c>
      <c r="L47" s="74">
        <f t="shared" si="6"/>
        <v>-9755636</v>
      </c>
      <c r="M47" s="73">
        <f t="shared" si="6"/>
        <v>46696449</v>
      </c>
      <c r="N47" s="73">
        <f t="shared" si="6"/>
        <v>19716143</v>
      </c>
      <c r="O47" s="74">
        <f t="shared" si="6"/>
        <v>-11831816</v>
      </c>
      <c r="P47" s="74">
        <f t="shared" si="6"/>
        <v>-6501146</v>
      </c>
      <c r="Q47" s="74">
        <f t="shared" si="6"/>
        <v>47391752</v>
      </c>
      <c r="R47" s="74">
        <f t="shared" si="6"/>
        <v>29058790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100461095</v>
      </c>
      <c r="X47" s="74">
        <f t="shared" si="6"/>
        <v>36963418</v>
      </c>
      <c r="Y47" s="74">
        <f t="shared" si="6"/>
        <v>63497677</v>
      </c>
      <c r="Z47" s="75">
        <f>+IF(X47&lt;&gt;0,+(Y47/X47)*100,0)</f>
        <v>171.7851877226289</v>
      </c>
      <c r="AA47" s="76">
        <f>SUM(AA45:AA46)</f>
        <v>24127375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452500385</v>
      </c>
      <c r="D5" s="6"/>
      <c r="E5" s="7">
        <v>493726321</v>
      </c>
      <c r="F5" s="8">
        <v>500014557</v>
      </c>
      <c r="G5" s="8">
        <v>1941</v>
      </c>
      <c r="H5" s="8">
        <v>54861741</v>
      </c>
      <c r="I5" s="8">
        <v>44001681</v>
      </c>
      <c r="J5" s="8">
        <v>98865363</v>
      </c>
      <c r="K5" s="8">
        <v>43697754</v>
      </c>
      <c r="L5" s="8">
        <v>44922432</v>
      </c>
      <c r="M5" s="8">
        <v>44266864</v>
      </c>
      <c r="N5" s="8">
        <v>132887050</v>
      </c>
      <c r="O5" s="8">
        <v>44266477</v>
      </c>
      <c r="P5" s="8">
        <v>45163824</v>
      </c>
      <c r="Q5" s="8">
        <v>44321770</v>
      </c>
      <c r="R5" s="8">
        <v>133752071</v>
      </c>
      <c r="S5" s="8"/>
      <c r="T5" s="8"/>
      <c r="U5" s="8"/>
      <c r="V5" s="8"/>
      <c r="W5" s="8">
        <v>365504484</v>
      </c>
      <c r="X5" s="8">
        <v>370294731</v>
      </c>
      <c r="Y5" s="8">
        <v>-4790247</v>
      </c>
      <c r="Z5" s="2">
        <v>-1.29</v>
      </c>
      <c r="AA5" s="6">
        <v>500014557</v>
      </c>
    </row>
    <row r="6" spans="1:27" ht="13.5">
      <c r="A6" s="23" t="s">
        <v>32</v>
      </c>
      <c r="B6" s="24"/>
      <c r="C6" s="6">
        <v>815738505</v>
      </c>
      <c r="D6" s="6"/>
      <c r="E6" s="7">
        <v>871411783</v>
      </c>
      <c r="F6" s="8">
        <v>883485283</v>
      </c>
      <c r="G6" s="8">
        <v>4021615</v>
      </c>
      <c r="H6" s="8">
        <v>73890402</v>
      </c>
      <c r="I6" s="8">
        <v>81303247</v>
      </c>
      <c r="J6" s="8">
        <v>159215264</v>
      </c>
      <c r="K6" s="8">
        <v>69369568</v>
      </c>
      <c r="L6" s="8">
        <v>70443612</v>
      </c>
      <c r="M6" s="8">
        <v>73985346</v>
      </c>
      <c r="N6" s="8">
        <v>213798526</v>
      </c>
      <c r="O6" s="8">
        <v>68046968</v>
      </c>
      <c r="P6" s="8">
        <v>78020633</v>
      </c>
      <c r="Q6" s="8">
        <v>81419913</v>
      </c>
      <c r="R6" s="8">
        <v>227487514</v>
      </c>
      <c r="S6" s="8"/>
      <c r="T6" s="8"/>
      <c r="U6" s="8"/>
      <c r="V6" s="8"/>
      <c r="W6" s="8">
        <v>600501304</v>
      </c>
      <c r="X6" s="8">
        <v>653558832</v>
      </c>
      <c r="Y6" s="8">
        <v>-53057528</v>
      </c>
      <c r="Z6" s="2">
        <v>-8.12</v>
      </c>
      <c r="AA6" s="6">
        <v>883485283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59753715</v>
      </c>
      <c r="D9" s="6"/>
      <c r="E9" s="7">
        <v>62847237</v>
      </c>
      <c r="F9" s="8">
        <v>62847237</v>
      </c>
      <c r="G9" s="8">
        <v>5693645</v>
      </c>
      <c r="H9" s="8">
        <v>5746129</v>
      </c>
      <c r="I9" s="8">
        <v>5681866</v>
      </c>
      <c r="J9" s="8">
        <v>17121640</v>
      </c>
      <c r="K9" s="8">
        <v>5406366</v>
      </c>
      <c r="L9" s="8">
        <v>5055697</v>
      </c>
      <c r="M9" s="8">
        <v>5597472</v>
      </c>
      <c r="N9" s="8">
        <v>16059535</v>
      </c>
      <c r="O9" s="8">
        <v>5845161</v>
      </c>
      <c r="P9" s="8">
        <v>5608972</v>
      </c>
      <c r="Q9" s="8">
        <v>5417875</v>
      </c>
      <c r="R9" s="8">
        <v>16872008</v>
      </c>
      <c r="S9" s="8"/>
      <c r="T9" s="8"/>
      <c r="U9" s="8"/>
      <c r="V9" s="8"/>
      <c r="W9" s="8">
        <v>50053183</v>
      </c>
      <c r="X9" s="8">
        <v>47135421</v>
      </c>
      <c r="Y9" s="8">
        <v>2917762</v>
      </c>
      <c r="Z9" s="2">
        <v>6.19</v>
      </c>
      <c r="AA9" s="6">
        <v>62847237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1339984</v>
      </c>
      <c r="D11" s="6"/>
      <c r="E11" s="7">
        <v>1685679</v>
      </c>
      <c r="F11" s="8">
        <v>2665679</v>
      </c>
      <c r="G11" s="8">
        <v>144273</v>
      </c>
      <c r="H11" s="8">
        <v>813019</v>
      </c>
      <c r="I11" s="8">
        <v>127664</v>
      </c>
      <c r="J11" s="8">
        <v>1084956</v>
      </c>
      <c r="K11" s="8">
        <v>131875</v>
      </c>
      <c r="L11" s="8">
        <v>115986</v>
      </c>
      <c r="M11" s="8">
        <v>360628</v>
      </c>
      <c r="N11" s="8">
        <v>608489</v>
      </c>
      <c r="O11" s="8">
        <v>1656455</v>
      </c>
      <c r="P11" s="8">
        <v>156602</v>
      </c>
      <c r="Q11" s="8">
        <v>175670</v>
      </c>
      <c r="R11" s="8">
        <v>1988727</v>
      </c>
      <c r="S11" s="8"/>
      <c r="T11" s="8"/>
      <c r="U11" s="8"/>
      <c r="V11" s="8"/>
      <c r="W11" s="8">
        <v>3682172</v>
      </c>
      <c r="X11" s="8">
        <v>1264266</v>
      </c>
      <c r="Y11" s="8">
        <v>2417906</v>
      </c>
      <c r="Z11" s="2">
        <v>191.25</v>
      </c>
      <c r="AA11" s="6">
        <v>2665679</v>
      </c>
    </row>
    <row r="12" spans="1:27" ht="13.5">
      <c r="A12" s="25" t="s">
        <v>37</v>
      </c>
      <c r="B12" s="29"/>
      <c r="C12" s="6">
        <v>39869432</v>
      </c>
      <c r="D12" s="6"/>
      <c r="E12" s="7">
        <v>33138539</v>
      </c>
      <c r="F12" s="8">
        <v>40869271</v>
      </c>
      <c r="G12" s="8">
        <v>250708</v>
      </c>
      <c r="H12" s="8">
        <v>1128819</v>
      </c>
      <c r="I12" s="8">
        <v>5114855</v>
      </c>
      <c r="J12" s="8">
        <v>6494382</v>
      </c>
      <c r="K12" s="8">
        <v>2817603</v>
      </c>
      <c r="L12" s="8">
        <v>2528414</v>
      </c>
      <c r="M12" s="8">
        <v>3010445</v>
      </c>
      <c r="N12" s="8">
        <v>8356462</v>
      </c>
      <c r="O12" s="8">
        <v>3112346</v>
      </c>
      <c r="P12" s="8">
        <v>3157854</v>
      </c>
      <c r="Q12" s="8">
        <v>576164</v>
      </c>
      <c r="R12" s="8">
        <v>6846364</v>
      </c>
      <c r="S12" s="8"/>
      <c r="T12" s="8"/>
      <c r="U12" s="8"/>
      <c r="V12" s="8"/>
      <c r="W12" s="8">
        <v>21697208</v>
      </c>
      <c r="X12" s="8">
        <v>24853860</v>
      </c>
      <c r="Y12" s="8">
        <v>-3156652</v>
      </c>
      <c r="Z12" s="2">
        <v>-12.7</v>
      </c>
      <c r="AA12" s="6">
        <v>40869271</v>
      </c>
    </row>
    <row r="13" spans="1:27" ht="13.5">
      <c r="A13" s="23" t="s">
        <v>38</v>
      </c>
      <c r="B13" s="29"/>
      <c r="C13" s="6">
        <v>6347681</v>
      </c>
      <c r="D13" s="6"/>
      <c r="E13" s="7">
        <v>7565804</v>
      </c>
      <c r="F13" s="8">
        <v>10315804</v>
      </c>
      <c r="G13" s="8">
        <v>703746</v>
      </c>
      <c r="H13" s="8">
        <v>695408</v>
      </c>
      <c r="I13" s="8">
        <v>695282</v>
      </c>
      <c r="J13" s="8">
        <v>2094436</v>
      </c>
      <c r="K13" s="8">
        <v>671185</v>
      </c>
      <c r="L13" s="8">
        <v>731082</v>
      </c>
      <c r="M13" s="8">
        <v>720965</v>
      </c>
      <c r="N13" s="8">
        <v>2123232</v>
      </c>
      <c r="O13" s="8">
        <v>830470</v>
      </c>
      <c r="P13" s="8">
        <v>724660</v>
      </c>
      <c r="Q13" s="8">
        <v>721874</v>
      </c>
      <c r="R13" s="8">
        <v>2277004</v>
      </c>
      <c r="S13" s="8"/>
      <c r="T13" s="8"/>
      <c r="U13" s="8"/>
      <c r="V13" s="8"/>
      <c r="W13" s="8">
        <v>6494672</v>
      </c>
      <c r="X13" s="8">
        <v>5674347</v>
      </c>
      <c r="Y13" s="8">
        <v>820325</v>
      </c>
      <c r="Z13" s="2">
        <v>14.46</v>
      </c>
      <c r="AA13" s="6">
        <v>10315804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27500449</v>
      </c>
      <c r="D15" s="6"/>
      <c r="E15" s="7">
        <v>40020300</v>
      </c>
      <c r="F15" s="8">
        <v>41720035</v>
      </c>
      <c r="G15" s="8">
        <v>1397332</v>
      </c>
      <c r="H15" s="8">
        <v>1178190</v>
      </c>
      <c r="I15" s="8">
        <v>1272276</v>
      </c>
      <c r="J15" s="8">
        <v>3847798</v>
      </c>
      <c r="K15" s="8">
        <v>1331800</v>
      </c>
      <c r="L15" s="8">
        <v>1231432</v>
      </c>
      <c r="M15" s="8">
        <v>1418765</v>
      </c>
      <c r="N15" s="8">
        <v>3981997</v>
      </c>
      <c r="O15" s="8">
        <v>1593184</v>
      </c>
      <c r="P15" s="8">
        <v>1344206</v>
      </c>
      <c r="Q15" s="8">
        <v>1442655</v>
      </c>
      <c r="R15" s="8">
        <v>4380045</v>
      </c>
      <c r="S15" s="8"/>
      <c r="T15" s="8"/>
      <c r="U15" s="8"/>
      <c r="V15" s="8"/>
      <c r="W15" s="8">
        <v>12209840</v>
      </c>
      <c r="X15" s="8">
        <v>30015225</v>
      </c>
      <c r="Y15" s="8">
        <v>-17805385</v>
      </c>
      <c r="Z15" s="2">
        <v>-59.32</v>
      </c>
      <c r="AA15" s="6">
        <v>41720035</v>
      </c>
    </row>
    <row r="16" spans="1:27" ht="13.5">
      <c r="A16" s="23" t="s">
        <v>41</v>
      </c>
      <c r="B16" s="29"/>
      <c r="C16" s="6">
        <v>229250</v>
      </c>
      <c r="D16" s="6"/>
      <c r="E16" s="7">
        <v>299214</v>
      </c>
      <c r="F16" s="8">
        <v>299214</v>
      </c>
      <c r="G16" s="8">
        <v>27130</v>
      </c>
      <c r="H16" s="8">
        <v>13506</v>
      </c>
      <c r="I16" s="8">
        <v>49556</v>
      </c>
      <c r="J16" s="8">
        <v>90192</v>
      </c>
      <c r="K16" s="8">
        <v>43410</v>
      </c>
      <c r="L16" s="8">
        <v>39854</v>
      </c>
      <c r="M16" s="8">
        <v>32078</v>
      </c>
      <c r="N16" s="8">
        <v>115342</v>
      </c>
      <c r="O16" s="8">
        <v>19774</v>
      </c>
      <c r="P16" s="8">
        <v>13803</v>
      </c>
      <c r="Q16" s="8">
        <v>9151</v>
      </c>
      <c r="R16" s="8">
        <v>42728</v>
      </c>
      <c r="S16" s="8"/>
      <c r="T16" s="8"/>
      <c r="U16" s="8"/>
      <c r="V16" s="8"/>
      <c r="W16" s="8">
        <v>248262</v>
      </c>
      <c r="X16" s="8">
        <v>224406</v>
      </c>
      <c r="Y16" s="8">
        <v>23856</v>
      </c>
      <c r="Z16" s="2">
        <v>10.63</v>
      </c>
      <c r="AA16" s="6">
        <v>299214</v>
      </c>
    </row>
    <row r="17" spans="1:27" ht="13.5">
      <c r="A17" s="23" t="s">
        <v>42</v>
      </c>
      <c r="B17" s="29"/>
      <c r="C17" s="6">
        <v>10907501</v>
      </c>
      <c r="D17" s="6"/>
      <c r="E17" s="7">
        <v>11701054</v>
      </c>
      <c r="F17" s="8">
        <v>11801054</v>
      </c>
      <c r="G17" s="8">
        <v>934157</v>
      </c>
      <c r="H17" s="8">
        <v>908444</v>
      </c>
      <c r="I17" s="8">
        <v>845694</v>
      </c>
      <c r="J17" s="8">
        <v>2688295</v>
      </c>
      <c r="K17" s="8">
        <v>822270</v>
      </c>
      <c r="L17" s="8">
        <v>728342</v>
      </c>
      <c r="M17" s="8">
        <v>846085</v>
      </c>
      <c r="N17" s="8">
        <v>2396697</v>
      </c>
      <c r="O17" s="8">
        <v>767576</v>
      </c>
      <c r="P17" s="8">
        <v>814005</v>
      </c>
      <c r="Q17" s="8">
        <v>763805</v>
      </c>
      <c r="R17" s="8">
        <v>2345386</v>
      </c>
      <c r="S17" s="8"/>
      <c r="T17" s="8"/>
      <c r="U17" s="8"/>
      <c r="V17" s="8"/>
      <c r="W17" s="8">
        <v>7430378</v>
      </c>
      <c r="X17" s="8">
        <v>8775792</v>
      </c>
      <c r="Y17" s="8">
        <v>-1345414</v>
      </c>
      <c r="Z17" s="2">
        <v>-15.33</v>
      </c>
      <c r="AA17" s="6">
        <v>11801054</v>
      </c>
    </row>
    <row r="18" spans="1:27" ht="13.5">
      <c r="A18" s="23" t="s">
        <v>43</v>
      </c>
      <c r="B18" s="29"/>
      <c r="C18" s="6">
        <v>195031458</v>
      </c>
      <c r="D18" s="6"/>
      <c r="E18" s="7">
        <v>185135307</v>
      </c>
      <c r="F18" s="8">
        <v>185204570</v>
      </c>
      <c r="G18" s="8">
        <v>69888112</v>
      </c>
      <c r="H18" s="8">
        <v>1114589</v>
      </c>
      <c r="I18" s="8">
        <v>1083964</v>
      </c>
      <c r="J18" s="8">
        <v>72086665</v>
      </c>
      <c r="K18" s="8">
        <v>1793478</v>
      </c>
      <c r="L18" s="8">
        <v>7599112</v>
      </c>
      <c r="M18" s="8">
        <v>60433502</v>
      </c>
      <c r="N18" s="8">
        <v>69826092</v>
      </c>
      <c r="O18" s="8">
        <v>-1437591</v>
      </c>
      <c r="P18" s="8">
        <v>-2842118</v>
      </c>
      <c r="Q18" s="8">
        <v>43098840</v>
      </c>
      <c r="R18" s="8">
        <v>38819131</v>
      </c>
      <c r="S18" s="8"/>
      <c r="T18" s="8"/>
      <c r="U18" s="8"/>
      <c r="V18" s="8"/>
      <c r="W18" s="8">
        <v>180731888</v>
      </c>
      <c r="X18" s="8">
        <v>138851496</v>
      </c>
      <c r="Y18" s="8">
        <v>41880392</v>
      </c>
      <c r="Z18" s="2">
        <v>30.16</v>
      </c>
      <c r="AA18" s="6">
        <v>185204570</v>
      </c>
    </row>
    <row r="19" spans="1:27" ht="13.5">
      <c r="A19" s="23" t="s">
        <v>44</v>
      </c>
      <c r="B19" s="29"/>
      <c r="C19" s="6">
        <v>17651710</v>
      </c>
      <c r="D19" s="6"/>
      <c r="E19" s="7">
        <v>29741238</v>
      </c>
      <c r="F19" s="26">
        <v>27898792</v>
      </c>
      <c r="G19" s="26">
        <v>8295985</v>
      </c>
      <c r="H19" s="26">
        <v>3049247</v>
      </c>
      <c r="I19" s="26">
        <v>1938523</v>
      </c>
      <c r="J19" s="26">
        <v>13283755</v>
      </c>
      <c r="K19" s="26">
        <v>-89287</v>
      </c>
      <c r="L19" s="26">
        <v>1606542</v>
      </c>
      <c r="M19" s="26">
        <v>1783691</v>
      </c>
      <c r="N19" s="26">
        <v>3300946</v>
      </c>
      <c r="O19" s="26">
        <v>1776278</v>
      </c>
      <c r="P19" s="26">
        <v>914219</v>
      </c>
      <c r="Q19" s="26">
        <v>-1897114</v>
      </c>
      <c r="R19" s="26">
        <v>793383</v>
      </c>
      <c r="S19" s="26"/>
      <c r="T19" s="26"/>
      <c r="U19" s="26"/>
      <c r="V19" s="26"/>
      <c r="W19" s="26">
        <v>17378084</v>
      </c>
      <c r="X19" s="26">
        <v>22305933</v>
      </c>
      <c r="Y19" s="26">
        <v>-4927849</v>
      </c>
      <c r="Z19" s="27">
        <v>-22.09</v>
      </c>
      <c r="AA19" s="28">
        <v>27898792</v>
      </c>
    </row>
    <row r="20" spans="1:27" ht="13.5">
      <c r="A20" s="23" t="s">
        <v>45</v>
      </c>
      <c r="B20" s="29"/>
      <c r="C20" s="6">
        <v>4919000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1631789070</v>
      </c>
      <c r="D21" s="33">
        <f t="shared" si="0"/>
        <v>0</v>
      </c>
      <c r="E21" s="34">
        <f t="shared" si="0"/>
        <v>1737272476</v>
      </c>
      <c r="F21" s="35">
        <f t="shared" si="0"/>
        <v>1767121496</v>
      </c>
      <c r="G21" s="35">
        <f t="shared" si="0"/>
        <v>91358644</v>
      </c>
      <c r="H21" s="35">
        <f t="shared" si="0"/>
        <v>143399494</v>
      </c>
      <c r="I21" s="35">
        <f t="shared" si="0"/>
        <v>142114608</v>
      </c>
      <c r="J21" s="35">
        <f t="shared" si="0"/>
        <v>376872746</v>
      </c>
      <c r="K21" s="35">
        <f t="shared" si="0"/>
        <v>125996022</v>
      </c>
      <c r="L21" s="35">
        <f t="shared" si="0"/>
        <v>135002505</v>
      </c>
      <c r="M21" s="35">
        <f t="shared" si="0"/>
        <v>192455841</v>
      </c>
      <c r="N21" s="35">
        <f t="shared" si="0"/>
        <v>453454368</v>
      </c>
      <c r="O21" s="35">
        <f t="shared" si="0"/>
        <v>126477098</v>
      </c>
      <c r="P21" s="35">
        <f t="shared" si="0"/>
        <v>133076660</v>
      </c>
      <c r="Q21" s="35">
        <f t="shared" si="0"/>
        <v>176050603</v>
      </c>
      <c r="R21" s="35">
        <f t="shared" si="0"/>
        <v>435604361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1265931475</v>
      </c>
      <c r="X21" s="35">
        <f t="shared" si="0"/>
        <v>1302954309</v>
      </c>
      <c r="Y21" s="35">
        <f t="shared" si="0"/>
        <v>-37022834</v>
      </c>
      <c r="Z21" s="36">
        <f>+IF(X21&lt;&gt;0,+(Y21/X21)*100,0)</f>
        <v>-2.8414529768441787</v>
      </c>
      <c r="AA21" s="33">
        <f>SUM(AA5:AA20)</f>
        <v>1767121496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357985218</v>
      </c>
      <c r="D24" s="6"/>
      <c r="E24" s="7">
        <v>447322076</v>
      </c>
      <c r="F24" s="8">
        <v>450671859</v>
      </c>
      <c r="G24" s="8">
        <v>32977816</v>
      </c>
      <c r="H24" s="8">
        <v>31261397</v>
      </c>
      <c r="I24" s="8">
        <v>32756629</v>
      </c>
      <c r="J24" s="8">
        <v>96995842</v>
      </c>
      <c r="K24" s="8">
        <v>32031599</v>
      </c>
      <c r="L24" s="8">
        <v>32637738</v>
      </c>
      <c r="M24" s="8">
        <v>35809407</v>
      </c>
      <c r="N24" s="8">
        <v>100478744</v>
      </c>
      <c r="O24" s="8">
        <v>37963844</v>
      </c>
      <c r="P24" s="8">
        <v>31797314</v>
      </c>
      <c r="Q24" s="8">
        <v>32253207</v>
      </c>
      <c r="R24" s="8">
        <v>102014365</v>
      </c>
      <c r="S24" s="8"/>
      <c r="T24" s="8"/>
      <c r="U24" s="8"/>
      <c r="V24" s="8"/>
      <c r="W24" s="8">
        <v>299488951</v>
      </c>
      <c r="X24" s="8">
        <v>335491515</v>
      </c>
      <c r="Y24" s="8">
        <v>-36002564</v>
      </c>
      <c r="Z24" s="2">
        <v>-10.73</v>
      </c>
      <c r="AA24" s="6">
        <v>450671859</v>
      </c>
    </row>
    <row r="25" spans="1:27" ht="13.5">
      <c r="A25" s="25" t="s">
        <v>49</v>
      </c>
      <c r="B25" s="24"/>
      <c r="C25" s="6">
        <v>22230043</v>
      </c>
      <c r="D25" s="6"/>
      <c r="E25" s="7">
        <v>24043277</v>
      </c>
      <c r="F25" s="8">
        <v>24043277</v>
      </c>
      <c r="G25" s="8">
        <v>1749718</v>
      </c>
      <c r="H25" s="8">
        <v>1734793</v>
      </c>
      <c r="I25" s="8">
        <v>1776625</v>
      </c>
      <c r="J25" s="8">
        <v>5261136</v>
      </c>
      <c r="K25" s="8">
        <v>1793161</v>
      </c>
      <c r="L25" s="8">
        <v>1798106</v>
      </c>
      <c r="M25" s="8">
        <v>1803650</v>
      </c>
      <c r="N25" s="8">
        <v>5394917</v>
      </c>
      <c r="O25" s="8">
        <v>1868636</v>
      </c>
      <c r="P25" s="8">
        <v>1923191</v>
      </c>
      <c r="Q25" s="8">
        <v>1837101</v>
      </c>
      <c r="R25" s="8">
        <v>5628928</v>
      </c>
      <c r="S25" s="8"/>
      <c r="T25" s="8"/>
      <c r="U25" s="8"/>
      <c r="V25" s="8"/>
      <c r="W25" s="8">
        <v>16284981</v>
      </c>
      <c r="X25" s="8">
        <v>18032454</v>
      </c>
      <c r="Y25" s="8">
        <v>-1747473</v>
      </c>
      <c r="Z25" s="2">
        <v>-9.69</v>
      </c>
      <c r="AA25" s="6">
        <v>24043277</v>
      </c>
    </row>
    <row r="26" spans="1:27" ht="13.5">
      <c r="A26" s="25" t="s">
        <v>50</v>
      </c>
      <c r="B26" s="24"/>
      <c r="C26" s="6">
        <v>21487919</v>
      </c>
      <c r="D26" s="6"/>
      <c r="E26" s="7">
        <v>8661952</v>
      </c>
      <c r="F26" s="8">
        <v>3791527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6496470</v>
      </c>
      <c r="Y26" s="8">
        <v>-6496470</v>
      </c>
      <c r="Z26" s="2">
        <v>-100</v>
      </c>
      <c r="AA26" s="6">
        <v>3791527</v>
      </c>
    </row>
    <row r="27" spans="1:27" ht="13.5">
      <c r="A27" s="25" t="s">
        <v>51</v>
      </c>
      <c r="B27" s="24"/>
      <c r="C27" s="6">
        <v>70491885</v>
      </c>
      <c r="D27" s="6"/>
      <c r="E27" s="7">
        <v>90643988</v>
      </c>
      <c r="F27" s="8">
        <v>90643995</v>
      </c>
      <c r="G27" s="8">
        <v>-26860</v>
      </c>
      <c r="H27" s="8">
        <v>23000</v>
      </c>
      <c r="I27" s="8">
        <v>22664886</v>
      </c>
      <c r="J27" s="8">
        <v>22661026</v>
      </c>
      <c r="K27" s="8">
        <v>1549177</v>
      </c>
      <c r="L27" s="8">
        <v>6052547</v>
      </c>
      <c r="M27" s="8">
        <v>6052545</v>
      </c>
      <c r="N27" s="8">
        <v>13654269</v>
      </c>
      <c r="O27" s="8">
        <v>6052546</v>
      </c>
      <c r="P27" s="8">
        <v>6052545</v>
      </c>
      <c r="Q27" s="8">
        <v>6052545</v>
      </c>
      <c r="R27" s="8">
        <v>18157636</v>
      </c>
      <c r="S27" s="8"/>
      <c r="T27" s="8"/>
      <c r="U27" s="8"/>
      <c r="V27" s="8"/>
      <c r="W27" s="8">
        <v>54472931</v>
      </c>
      <c r="X27" s="8">
        <v>67982931</v>
      </c>
      <c r="Y27" s="8">
        <v>-13510000</v>
      </c>
      <c r="Z27" s="2">
        <v>-19.87</v>
      </c>
      <c r="AA27" s="6">
        <v>90643995</v>
      </c>
    </row>
    <row r="28" spans="1:27" ht="13.5">
      <c r="A28" s="25" t="s">
        <v>52</v>
      </c>
      <c r="B28" s="24"/>
      <c r="C28" s="6">
        <v>22222847</v>
      </c>
      <c r="D28" s="6"/>
      <c r="E28" s="7">
        <v>23698683</v>
      </c>
      <c r="F28" s="8">
        <v>23698683</v>
      </c>
      <c r="G28" s="8"/>
      <c r="H28" s="8"/>
      <c r="I28" s="8">
        <v>762661</v>
      </c>
      <c r="J28" s="8">
        <v>762661</v>
      </c>
      <c r="K28" s="8"/>
      <c r="L28" s="8"/>
      <c r="M28" s="8">
        <v>10231293</v>
      </c>
      <c r="N28" s="8">
        <v>10231293</v>
      </c>
      <c r="O28" s="8"/>
      <c r="P28" s="8"/>
      <c r="Q28" s="8">
        <v>676604</v>
      </c>
      <c r="R28" s="8">
        <v>676604</v>
      </c>
      <c r="S28" s="8"/>
      <c r="T28" s="8"/>
      <c r="U28" s="8"/>
      <c r="V28" s="8"/>
      <c r="W28" s="8">
        <v>11670558</v>
      </c>
      <c r="X28" s="8">
        <v>17774010</v>
      </c>
      <c r="Y28" s="8">
        <v>-6103452</v>
      </c>
      <c r="Z28" s="2">
        <v>-34.34</v>
      </c>
      <c r="AA28" s="6">
        <v>23698683</v>
      </c>
    </row>
    <row r="29" spans="1:27" ht="13.5">
      <c r="A29" s="25" t="s">
        <v>53</v>
      </c>
      <c r="B29" s="24"/>
      <c r="C29" s="6">
        <v>630605185</v>
      </c>
      <c r="D29" s="6"/>
      <c r="E29" s="7">
        <v>738059000</v>
      </c>
      <c r="F29" s="8">
        <v>752507735</v>
      </c>
      <c r="G29" s="8"/>
      <c r="H29" s="8">
        <v>87393496</v>
      </c>
      <c r="I29" s="8">
        <v>84025604</v>
      </c>
      <c r="J29" s="8">
        <v>171419100</v>
      </c>
      <c r="K29" s="8">
        <v>51816580</v>
      </c>
      <c r="L29" s="8">
        <v>53765072</v>
      </c>
      <c r="M29" s="8">
        <v>53839771</v>
      </c>
      <c r="N29" s="8">
        <v>159421423</v>
      </c>
      <c r="O29" s="8">
        <v>53890695</v>
      </c>
      <c r="P29" s="8">
        <v>56616509</v>
      </c>
      <c r="Q29" s="8">
        <v>51737032</v>
      </c>
      <c r="R29" s="8">
        <v>162244236</v>
      </c>
      <c r="S29" s="8"/>
      <c r="T29" s="8"/>
      <c r="U29" s="8"/>
      <c r="V29" s="8"/>
      <c r="W29" s="8">
        <v>493084759</v>
      </c>
      <c r="X29" s="8">
        <v>553544253</v>
      </c>
      <c r="Y29" s="8">
        <v>-60459494</v>
      </c>
      <c r="Z29" s="2">
        <v>-10.92</v>
      </c>
      <c r="AA29" s="6">
        <v>752507735</v>
      </c>
    </row>
    <row r="30" spans="1:27" ht="13.5">
      <c r="A30" s="25" t="s">
        <v>54</v>
      </c>
      <c r="B30" s="24"/>
      <c r="C30" s="6">
        <v>13490840</v>
      </c>
      <c r="D30" s="6"/>
      <c r="E30" s="7">
        <v>15970934</v>
      </c>
      <c r="F30" s="8">
        <v>16442151</v>
      </c>
      <c r="G30" s="8">
        <v>626974</v>
      </c>
      <c r="H30" s="8">
        <v>740953</v>
      </c>
      <c r="I30" s="8">
        <v>516236</v>
      </c>
      <c r="J30" s="8">
        <v>1884163</v>
      </c>
      <c r="K30" s="8">
        <v>739352</v>
      </c>
      <c r="L30" s="8">
        <v>2079445</v>
      </c>
      <c r="M30" s="8">
        <v>1441695</v>
      </c>
      <c r="N30" s="8">
        <v>4260492</v>
      </c>
      <c r="O30" s="8">
        <v>565315</v>
      </c>
      <c r="P30" s="8">
        <v>973506</v>
      </c>
      <c r="Q30" s="8">
        <v>744184</v>
      </c>
      <c r="R30" s="8">
        <v>2283005</v>
      </c>
      <c r="S30" s="8"/>
      <c r="T30" s="8"/>
      <c r="U30" s="8"/>
      <c r="V30" s="8"/>
      <c r="W30" s="8">
        <v>8427660</v>
      </c>
      <c r="X30" s="8">
        <v>11990690</v>
      </c>
      <c r="Y30" s="8">
        <v>-3563030</v>
      </c>
      <c r="Z30" s="2">
        <v>-29.71</v>
      </c>
      <c r="AA30" s="6">
        <v>16442151</v>
      </c>
    </row>
    <row r="31" spans="1:27" ht="13.5">
      <c r="A31" s="25" t="s">
        <v>55</v>
      </c>
      <c r="B31" s="24"/>
      <c r="C31" s="6">
        <v>173895042</v>
      </c>
      <c r="D31" s="6"/>
      <c r="E31" s="7">
        <v>199339133</v>
      </c>
      <c r="F31" s="8">
        <v>203995378</v>
      </c>
      <c r="G31" s="8">
        <v>3953573</v>
      </c>
      <c r="H31" s="8">
        <v>13991560</v>
      </c>
      <c r="I31" s="8">
        <v>13029571</v>
      </c>
      <c r="J31" s="8">
        <v>30974704</v>
      </c>
      <c r="K31" s="8">
        <v>12380736</v>
      </c>
      <c r="L31" s="8">
        <v>16572107</v>
      </c>
      <c r="M31" s="8">
        <v>15549156</v>
      </c>
      <c r="N31" s="8">
        <v>44501999</v>
      </c>
      <c r="O31" s="8">
        <v>17967622</v>
      </c>
      <c r="P31" s="8">
        <v>12216272</v>
      </c>
      <c r="Q31" s="8">
        <v>14773616</v>
      </c>
      <c r="R31" s="8">
        <v>44957510</v>
      </c>
      <c r="S31" s="8"/>
      <c r="T31" s="8"/>
      <c r="U31" s="8"/>
      <c r="V31" s="8"/>
      <c r="W31" s="8">
        <v>120434213</v>
      </c>
      <c r="X31" s="8">
        <v>149423658</v>
      </c>
      <c r="Y31" s="8">
        <v>-28989445</v>
      </c>
      <c r="Z31" s="2">
        <v>-19.4</v>
      </c>
      <c r="AA31" s="6">
        <v>203995378</v>
      </c>
    </row>
    <row r="32" spans="1:27" ht="13.5">
      <c r="A32" s="25" t="s">
        <v>43</v>
      </c>
      <c r="B32" s="24"/>
      <c r="C32" s="6">
        <v>18795598</v>
      </c>
      <c r="D32" s="6"/>
      <c r="E32" s="7">
        <v>9267166</v>
      </c>
      <c r="F32" s="8">
        <v>8857166</v>
      </c>
      <c r="G32" s="8">
        <v>14411</v>
      </c>
      <c r="H32" s="8">
        <v>431886</v>
      </c>
      <c r="I32" s="8">
        <v>529392</v>
      </c>
      <c r="J32" s="8">
        <v>975689</v>
      </c>
      <c r="K32" s="8">
        <v>453538</v>
      </c>
      <c r="L32" s="8">
        <v>431959</v>
      </c>
      <c r="M32" s="8">
        <v>282021</v>
      </c>
      <c r="N32" s="8">
        <v>1167518</v>
      </c>
      <c r="O32" s="8">
        <v>787918</v>
      </c>
      <c r="P32" s="8">
        <v>417336</v>
      </c>
      <c r="Q32" s="8">
        <v>487137</v>
      </c>
      <c r="R32" s="8">
        <v>1692391</v>
      </c>
      <c r="S32" s="8"/>
      <c r="T32" s="8"/>
      <c r="U32" s="8"/>
      <c r="V32" s="8"/>
      <c r="W32" s="8">
        <v>3835598</v>
      </c>
      <c r="X32" s="8">
        <v>6938939</v>
      </c>
      <c r="Y32" s="8">
        <v>-3103341</v>
      </c>
      <c r="Z32" s="2">
        <v>-44.72</v>
      </c>
      <c r="AA32" s="6">
        <v>8857166</v>
      </c>
    </row>
    <row r="33" spans="1:27" ht="13.5">
      <c r="A33" s="25" t="s">
        <v>56</v>
      </c>
      <c r="B33" s="24"/>
      <c r="C33" s="6">
        <v>141825699</v>
      </c>
      <c r="D33" s="6"/>
      <c r="E33" s="7">
        <v>188709188</v>
      </c>
      <c r="F33" s="8">
        <v>200284607</v>
      </c>
      <c r="G33" s="8">
        <v>5404399</v>
      </c>
      <c r="H33" s="8">
        <v>5641270</v>
      </c>
      <c r="I33" s="8">
        <v>5704983</v>
      </c>
      <c r="J33" s="8">
        <v>16750652</v>
      </c>
      <c r="K33" s="8">
        <v>13987980</v>
      </c>
      <c r="L33" s="8">
        <v>10154001</v>
      </c>
      <c r="M33" s="8">
        <v>13524922</v>
      </c>
      <c r="N33" s="8">
        <v>37666903</v>
      </c>
      <c r="O33" s="8">
        <v>11948368</v>
      </c>
      <c r="P33" s="8">
        <v>6013789</v>
      </c>
      <c r="Q33" s="8">
        <v>9117726</v>
      </c>
      <c r="R33" s="8">
        <v>27079883</v>
      </c>
      <c r="S33" s="8"/>
      <c r="T33" s="8"/>
      <c r="U33" s="8"/>
      <c r="V33" s="8"/>
      <c r="W33" s="8">
        <v>81497438</v>
      </c>
      <c r="X33" s="8">
        <v>141611712</v>
      </c>
      <c r="Y33" s="8">
        <v>-60114274</v>
      </c>
      <c r="Z33" s="2">
        <v>-42.45</v>
      </c>
      <c r="AA33" s="6">
        <v>200284607</v>
      </c>
    </row>
    <row r="34" spans="1:27" ht="13.5">
      <c r="A34" s="23" t="s">
        <v>57</v>
      </c>
      <c r="B34" s="29"/>
      <c r="C34" s="6">
        <v>3084522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1476114798</v>
      </c>
      <c r="D35" s="33">
        <f>SUM(D24:D34)</f>
        <v>0</v>
      </c>
      <c r="E35" s="34">
        <f t="shared" si="1"/>
        <v>1745715397</v>
      </c>
      <c r="F35" s="35">
        <f t="shared" si="1"/>
        <v>1774936378</v>
      </c>
      <c r="G35" s="35">
        <f t="shared" si="1"/>
        <v>44700031</v>
      </c>
      <c r="H35" s="35">
        <f t="shared" si="1"/>
        <v>141218355</v>
      </c>
      <c r="I35" s="35">
        <f t="shared" si="1"/>
        <v>161766587</v>
      </c>
      <c r="J35" s="35">
        <f t="shared" si="1"/>
        <v>347684973</v>
      </c>
      <c r="K35" s="35">
        <f t="shared" si="1"/>
        <v>114752123</v>
      </c>
      <c r="L35" s="35">
        <f t="shared" si="1"/>
        <v>123490975</v>
      </c>
      <c r="M35" s="35">
        <f t="shared" si="1"/>
        <v>138534460</v>
      </c>
      <c r="N35" s="35">
        <f t="shared" si="1"/>
        <v>376777558</v>
      </c>
      <c r="O35" s="35">
        <f t="shared" si="1"/>
        <v>131044944</v>
      </c>
      <c r="P35" s="35">
        <f t="shared" si="1"/>
        <v>116010462</v>
      </c>
      <c r="Q35" s="35">
        <f t="shared" si="1"/>
        <v>117679152</v>
      </c>
      <c r="R35" s="35">
        <f t="shared" si="1"/>
        <v>364734558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1089197089</v>
      </c>
      <c r="X35" s="35">
        <f t="shared" si="1"/>
        <v>1309286632</v>
      </c>
      <c r="Y35" s="35">
        <f t="shared" si="1"/>
        <v>-220089543</v>
      </c>
      <c r="Z35" s="36">
        <f>+IF(X35&lt;&gt;0,+(Y35/X35)*100,0)</f>
        <v>-16.809882390978235</v>
      </c>
      <c r="AA35" s="33">
        <f>SUM(AA24:AA34)</f>
        <v>1774936378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155674272</v>
      </c>
      <c r="D37" s="46">
        <f>+D21-D35</f>
        <v>0</v>
      </c>
      <c r="E37" s="47">
        <f t="shared" si="2"/>
        <v>-8442921</v>
      </c>
      <c r="F37" s="48">
        <f t="shared" si="2"/>
        <v>-7814882</v>
      </c>
      <c r="G37" s="48">
        <f t="shared" si="2"/>
        <v>46658613</v>
      </c>
      <c r="H37" s="48">
        <f t="shared" si="2"/>
        <v>2181139</v>
      </c>
      <c r="I37" s="48">
        <f t="shared" si="2"/>
        <v>-19651979</v>
      </c>
      <c r="J37" s="48">
        <f t="shared" si="2"/>
        <v>29187773</v>
      </c>
      <c r="K37" s="48">
        <f t="shared" si="2"/>
        <v>11243899</v>
      </c>
      <c r="L37" s="48">
        <f t="shared" si="2"/>
        <v>11511530</v>
      </c>
      <c r="M37" s="48">
        <f t="shared" si="2"/>
        <v>53921381</v>
      </c>
      <c r="N37" s="48">
        <f t="shared" si="2"/>
        <v>76676810</v>
      </c>
      <c r="O37" s="48">
        <f t="shared" si="2"/>
        <v>-4567846</v>
      </c>
      <c r="P37" s="48">
        <f t="shared" si="2"/>
        <v>17066198</v>
      </c>
      <c r="Q37" s="48">
        <f t="shared" si="2"/>
        <v>58371451</v>
      </c>
      <c r="R37" s="48">
        <f t="shared" si="2"/>
        <v>70869803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176734386</v>
      </c>
      <c r="X37" s="48">
        <f>IF(F21=F35,0,X21-X35)</f>
        <v>-6332323</v>
      </c>
      <c r="Y37" s="48">
        <f t="shared" si="2"/>
        <v>183066709</v>
      </c>
      <c r="Z37" s="49">
        <f>+IF(X37&lt;&gt;0,+(Y37/X37)*100,0)</f>
        <v>-2890.98817290274</v>
      </c>
      <c r="AA37" s="46">
        <f>+AA21-AA35</f>
        <v>-7814882</v>
      </c>
    </row>
    <row r="38" spans="1:27" ht="22.5" customHeight="1">
      <c r="A38" s="50" t="s">
        <v>60</v>
      </c>
      <c r="B38" s="29"/>
      <c r="C38" s="6">
        <v>66496449</v>
      </c>
      <c r="D38" s="6"/>
      <c r="E38" s="7">
        <v>73831692</v>
      </c>
      <c r="F38" s="8">
        <v>71417354</v>
      </c>
      <c r="G38" s="8"/>
      <c r="H38" s="8">
        <v>4989291</v>
      </c>
      <c r="I38" s="8">
        <v>2786619</v>
      </c>
      <c r="J38" s="8">
        <v>7775910</v>
      </c>
      <c r="K38" s="8">
        <v>2205438</v>
      </c>
      <c r="L38" s="8">
        <v>9696075</v>
      </c>
      <c r="M38" s="8">
        <v>2880739</v>
      </c>
      <c r="N38" s="8">
        <v>14782252</v>
      </c>
      <c r="O38" s="8">
        <v>316029</v>
      </c>
      <c r="P38" s="8">
        <v>5533334</v>
      </c>
      <c r="Q38" s="8">
        <v>12662787</v>
      </c>
      <c r="R38" s="8">
        <v>18512150</v>
      </c>
      <c r="S38" s="8"/>
      <c r="T38" s="8"/>
      <c r="U38" s="8"/>
      <c r="V38" s="8"/>
      <c r="W38" s="8">
        <v>41070312</v>
      </c>
      <c r="X38" s="8">
        <v>55373769</v>
      </c>
      <c r="Y38" s="8">
        <v>-14303457</v>
      </c>
      <c r="Z38" s="2">
        <v>-25.83</v>
      </c>
      <c r="AA38" s="6">
        <v>71417354</v>
      </c>
    </row>
    <row r="39" spans="1:27" ht="57" customHeight="1">
      <c r="A39" s="50" t="s">
        <v>61</v>
      </c>
      <c r="B39" s="29"/>
      <c r="C39" s="28">
        <v>17391722</v>
      </c>
      <c r="D39" s="28"/>
      <c r="E39" s="7">
        <v>16023374</v>
      </c>
      <c r="F39" s="26">
        <v>15023374</v>
      </c>
      <c r="G39" s="26">
        <v>2922038</v>
      </c>
      <c r="H39" s="26">
        <v>420434</v>
      </c>
      <c r="I39" s="26">
        <v>327769</v>
      </c>
      <c r="J39" s="26">
        <v>3670241</v>
      </c>
      <c r="K39" s="26">
        <v>2762934</v>
      </c>
      <c r="L39" s="26">
        <v>271707</v>
      </c>
      <c r="M39" s="26">
        <v>2221680</v>
      </c>
      <c r="N39" s="26">
        <v>5256321</v>
      </c>
      <c r="O39" s="26">
        <v>65041</v>
      </c>
      <c r="P39" s="26">
        <v>3775763</v>
      </c>
      <c r="Q39" s="26">
        <v>535120</v>
      </c>
      <c r="R39" s="26">
        <v>4375924</v>
      </c>
      <c r="S39" s="26"/>
      <c r="T39" s="26"/>
      <c r="U39" s="26"/>
      <c r="V39" s="26"/>
      <c r="W39" s="26">
        <v>13302486</v>
      </c>
      <c r="X39" s="26">
        <v>12017529</v>
      </c>
      <c r="Y39" s="26">
        <v>1284957</v>
      </c>
      <c r="Z39" s="27">
        <v>10.69</v>
      </c>
      <c r="AA39" s="28">
        <v>15023374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239562443</v>
      </c>
      <c r="D41" s="56">
        <f>SUM(D37:D40)</f>
        <v>0</v>
      </c>
      <c r="E41" s="57">
        <f t="shared" si="3"/>
        <v>81412145</v>
      </c>
      <c r="F41" s="58">
        <f t="shared" si="3"/>
        <v>78625846</v>
      </c>
      <c r="G41" s="58">
        <f t="shared" si="3"/>
        <v>49580651</v>
      </c>
      <c r="H41" s="58">
        <f t="shared" si="3"/>
        <v>7590864</v>
      </c>
      <c r="I41" s="58">
        <f t="shared" si="3"/>
        <v>-16537591</v>
      </c>
      <c r="J41" s="58">
        <f t="shared" si="3"/>
        <v>40633924</v>
      </c>
      <c r="K41" s="58">
        <f t="shared" si="3"/>
        <v>16212271</v>
      </c>
      <c r="L41" s="58">
        <f t="shared" si="3"/>
        <v>21479312</v>
      </c>
      <c r="M41" s="58">
        <f t="shared" si="3"/>
        <v>59023800</v>
      </c>
      <c r="N41" s="58">
        <f t="shared" si="3"/>
        <v>96715383</v>
      </c>
      <c r="O41" s="58">
        <f t="shared" si="3"/>
        <v>-4186776</v>
      </c>
      <c r="P41" s="58">
        <f t="shared" si="3"/>
        <v>26375295</v>
      </c>
      <c r="Q41" s="58">
        <f t="shared" si="3"/>
        <v>71569358</v>
      </c>
      <c r="R41" s="58">
        <f t="shared" si="3"/>
        <v>93757877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231107184</v>
      </c>
      <c r="X41" s="58">
        <f t="shared" si="3"/>
        <v>61058975</v>
      </c>
      <c r="Y41" s="58">
        <f t="shared" si="3"/>
        <v>170048209</v>
      </c>
      <c r="Z41" s="59">
        <f>+IF(X41&lt;&gt;0,+(Y41/X41)*100,0)</f>
        <v>278.49830266557865</v>
      </c>
      <c r="AA41" s="56">
        <f>SUM(AA37:AA40)</f>
        <v>78625846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239562443</v>
      </c>
      <c r="D43" s="64">
        <f>+D41-D42</f>
        <v>0</v>
      </c>
      <c r="E43" s="65">
        <f t="shared" si="4"/>
        <v>81412145</v>
      </c>
      <c r="F43" s="66">
        <f t="shared" si="4"/>
        <v>78625846</v>
      </c>
      <c r="G43" s="66">
        <f t="shared" si="4"/>
        <v>49580651</v>
      </c>
      <c r="H43" s="66">
        <f t="shared" si="4"/>
        <v>7590864</v>
      </c>
      <c r="I43" s="66">
        <f t="shared" si="4"/>
        <v>-16537591</v>
      </c>
      <c r="J43" s="66">
        <f t="shared" si="4"/>
        <v>40633924</v>
      </c>
      <c r="K43" s="66">
        <f t="shared" si="4"/>
        <v>16212271</v>
      </c>
      <c r="L43" s="66">
        <f t="shared" si="4"/>
        <v>21479312</v>
      </c>
      <c r="M43" s="66">
        <f t="shared" si="4"/>
        <v>59023800</v>
      </c>
      <c r="N43" s="66">
        <f t="shared" si="4"/>
        <v>96715383</v>
      </c>
      <c r="O43" s="66">
        <f t="shared" si="4"/>
        <v>-4186776</v>
      </c>
      <c r="P43" s="66">
        <f t="shared" si="4"/>
        <v>26375295</v>
      </c>
      <c r="Q43" s="66">
        <f t="shared" si="4"/>
        <v>71569358</v>
      </c>
      <c r="R43" s="66">
        <f t="shared" si="4"/>
        <v>93757877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231107184</v>
      </c>
      <c r="X43" s="66">
        <f t="shared" si="4"/>
        <v>61058975</v>
      </c>
      <c r="Y43" s="66">
        <f t="shared" si="4"/>
        <v>170048209</v>
      </c>
      <c r="Z43" s="67">
        <f>+IF(X43&lt;&gt;0,+(Y43/X43)*100,0)</f>
        <v>278.49830266557865</v>
      </c>
      <c r="AA43" s="64">
        <f>+AA41-AA42</f>
        <v>78625846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239562443</v>
      </c>
      <c r="D45" s="56">
        <f>SUM(D43:D44)</f>
        <v>0</v>
      </c>
      <c r="E45" s="57">
        <f t="shared" si="5"/>
        <v>81412145</v>
      </c>
      <c r="F45" s="58">
        <f t="shared" si="5"/>
        <v>78625846</v>
      </c>
      <c r="G45" s="58">
        <f t="shared" si="5"/>
        <v>49580651</v>
      </c>
      <c r="H45" s="58">
        <f t="shared" si="5"/>
        <v>7590864</v>
      </c>
      <c r="I45" s="58">
        <f t="shared" si="5"/>
        <v>-16537591</v>
      </c>
      <c r="J45" s="58">
        <f t="shared" si="5"/>
        <v>40633924</v>
      </c>
      <c r="K45" s="58">
        <f t="shared" si="5"/>
        <v>16212271</v>
      </c>
      <c r="L45" s="58">
        <f t="shared" si="5"/>
        <v>21479312</v>
      </c>
      <c r="M45" s="58">
        <f t="shared" si="5"/>
        <v>59023800</v>
      </c>
      <c r="N45" s="58">
        <f t="shared" si="5"/>
        <v>96715383</v>
      </c>
      <c r="O45" s="58">
        <f t="shared" si="5"/>
        <v>-4186776</v>
      </c>
      <c r="P45" s="58">
        <f t="shared" si="5"/>
        <v>26375295</v>
      </c>
      <c r="Q45" s="58">
        <f t="shared" si="5"/>
        <v>71569358</v>
      </c>
      <c r="R45" s="58">
        <f t="shared" si="5"/>
        <v>93757877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231107184</v>
      </c>
      <c r="X45" s="58">
        <f t="shared" si="5"/>
        <v>61058975</v>
      </c>
      <c r="Y45" s="58">
        <f t="shared" si="5"/>
        <v>170048209</v>
      </c>
      <c r="Z45" s="59">
        <f>+IF(X45&lt;&gt;0,+(Y45/X45)*100,0)</f>
        <v>278.49830266557865</v>
      </c>
      <c r="AA45" s="56">
        <f>SUM(AA43:AA44)</f>
        <v>78625846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239562443</v>
      </c>
      <c r="D47" s="71">
        <f>SUM(D45:D46)</f>
        <v>0</v>
      </c>
      <c r="E47" s="72">
        <f t="shared" si="6"/>
        <v>81412145</v>
      </c>
      <c r="F47" s="73">
        <f t="shared" si="6"/>
        <v>78625846</v>
      </c>
      <c r="G47" s="73">
        <f t="shared" si="6"/>
        <v>49580651</v>
      </c>
      <c r="H47" s="74">
        <f t="shared" si="6"/>
        <v>7590864</v>
      </c>
      <c r="I47" s="74">
        <f t="shared" si="6"/>
        <v>-16537591</v>
      </c>
      <c r="J47" s="74">
        <f t="shared" si="6"/>
        <v>40633924</v>
      </c>
      <c r="K47" s="74">
        <f t="shared" si="6"/>
        <v>16212271</v>
      </c>
      <c r="L47" s="74">
        <f t="shared" si="6"/>
        <v>21479312</v>
      </c>
      <c r="M47" s="73">
        <f t="shared" si="6"/>
        <v>59023800</v>
      </c>
      <c r="N47" s="73">
        <f t="shared" si="6"/>
        <v>96715383</v>
      </c>
      <c r="O47" s="74">
        <f t="shared" si="6"/>
        <v>-4186776</v>
      </c>
      <c r="P47" s="74">
        <f t="shared" si="6"/>
        <v>26375295</v>
      </c>
      <c r="Q47" s="74">
        <f t="shared" si="6"/>
        <v>71569358</v>
      </c>
      <c r="R47" s="74">
        <f t="shared" si="6"/>
        <v>93757877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231107184</v>
      </c>
      <c r="X47" s="74">
        <f t="shared" si="6"/>
        <v>61058975</v>
      </c>
      <c r="Y47" s="74">
        <f t="shared" si="6"/>
        <v>170048209</v>
      </c>
      <c r="Z47" s="75">
        <f>+IF(X47&lt;&gt;0,+(Y47/X47)*100,0)</f>
        <v>278.49830266557865</v>
      </c>
      <c r="AA47" s="76">
        <f>SUM(AA45:AA46)</f>
        <v>78625846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-1312377</v>
      </c>
      <c r="D5" s="6"/>
      <c r="E5" s="7">
        <v>17566452</v>
      </c>
      <c r="F5" s="8">
        <v>17566452</v>
      </c>
      <c r="G5" s="8">
        <v>14334840</v>
      </c>
      <c r="H5" s="8">
        <v>284317</v>
      </c>
      <c r="I5" s="8">
        <v>284317</v>
      </c>
      <c r="J5" s="8">
        <v>14903474</v>
      </c>
      <c r="K5" s="8">
        <v>284317</v>
      </c>
      <c r="L5" s="8">
        <v>284317</v>
      </c>
      <c r="M5" s="8">
        <v>284317</v>
      </c>
      <c r="N5" s="8">
        <v>852951</v>
      </c>
      <c r="O5" s="8">
        <v>124993</v>
      </c>
      <c r="P5" s="8">
        <v>284317</v>
      </c>
      <c r="Q5" s="8">
        <v>285593</v>
      </c>
      <c r="R5" s="8">
        <v>694903</v>
      </c>
      <c r="S5" s="8"/>
      <c r="T5" s="8"/>
      <c r="U5" s="8"/>
      <c r="V5" s="8"/>
      <c r="W5" s="8">
        <v>16451328</v>
      </c>
      <c r="X5" s="8">
        <v>13174839</v>
      </c>
      <c r="Y5" s="8">
        <v>3276489</v>
      </c>
      <c r="Z5" s="2">
        <v>24.87</v>
      </c>
      <c r="AA5" s="6">
        <v>17566452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33744</v>
      </c>
      <c r="D11" s="6"/>
      <c r="E11" s="7">
        <v>600000</v>
      </c>
      <c r="F11" s="8">
        <v>555000</v>
      </c>
      <c r="G11" s="8">
        <v>39182</v>
      </c>
      <c r="H11" s="8">
        <v>39269</v>
      </c>
      <c r="I11" s="8">
        <v>40117</v>
      </c>
      <c r="J11" s="8">
        <v>118568</v>
      </c>
      <c r="K11" s="8">
        <v>42367</v>
      </c>
      <c r="L11" s="8">
        <v>41739</v>
      </c>
      <c r="M11" s="8">
        <v>41451</v>
      </c>
      <c r="N11" s="8">
        <v>125557</v>
      </c>
      <c r="O11" s="8">
        <v>41538</v>
      </c>
      <c r="P11" s="8">
        <v>41451</v>
      </c>
      <c r="Q11" s="8">
        <v>41451</v>
      </c>
      <c r="R11" s="8">
        <v>124440</v>
      </c>
      <c r="S11" s="8"/>
      <c r="T11" s="8"/>
      <c r="U11" s="8"/>
      <c r="V11" s="8"/>
      <c r="W11" s="8">
        <v>368565</v>
      </c>
      <c r="X11" s="8">
        <v>416250</v>
      </c>
      <c r="Y11" s="8">
        <v>-47685</v>
      </c>
      <c r="Z11" s="2">
        <v>-11.46</v>
      </c>
      <c r="AA11" s="6">
        <v>555000</v>
      </c>
    </row>
    <row r="12" spans="1:27" ht="13.5">
      <c r="A12" s="25" t="s">
        <v>37</v>
      </c>
      <c r="B12" s="29"/>
      <c r="C12" s="6">
        <v>1163513</v>
      </c>
      <c r="D12" s="6"/>
      <c r="E12" s="7">
        <v>11000000</v>
      </c>
      <c r="F12" s="8">
        <v>10600000</v>
      </c>
      <c r="G12" s="8">
        <v>356656</v>
      </c>
      <c r="H12" s="8">
        <v>1296239</v>
      </c>
      <c r="I12" s="8">
        <v>732346</v>
      </c>
      <c r="J12" s="8">
        <v>2385241</v>
      </c>
      <c r="K12" s="8">
        <v>391591</v>
      </c>
      <c r="L12" s="8">
        <v>796155</v>
      </c>
      <c r="M12" s="8">
        <v>654472</v>
      </c>
      <c r="N12" s="8">
        <v>1842218</v>
      </c>
      <c r="O12" s="8">
        <v>783107</v>
      </c>
      <c r="P12" s="8">
        <v>740684</v>
      </c>
      <c r="Q12" s="8">
        <v>574775</v>
      </c>
      <c r="R12" s="8">
        <v>2098566</v>
      </c>
      <c r="S12" s="8"/>
      <c r="T12" s="8"/>
      <c r="U12" s="8"/>
      <c r="V12" s="8"/>
      <c r="W12" s="8">
        <v>6326025</v>
      </c>
      <c r="X12" s="8">
        <v>7950001</v>
      </c>
      <c r="Y12" s="8">
        <v>-1623976</v>
      </c>
      <c r="Z12" s="2">
        <v>-20.43</v>
      </c>
      <c r="AA12" s="6">
        <v>10600000</v>
      </c>
    </row>
    <row r="13" spans="1:27" ht="13.5">
      <c r="A13" s="23" t="s">
        <v>38</v>
      </c>
      <c r="B13" s="29"/>
      <c r="C13" s="6">
        <v>60662</v>
      </c>
      <c r="D13" s="6"/>
      <c r="E13" s="7">
        <v>800000</v>
      </c>
      <c r="F13" s="8">
        <v>800000</v>
      </c>
      <c r="G13" s="8">
        <v>52095</v>
      </c>
      <c r="H13" s="8">
        <v>24817</v>
      </c>
      <c r="I13" s="8">
        <v>62671</v>
      </c>
      <c r="J13" s="8">
        <v>139583</v>
      </c>
      <c r="K13" s="8">
        <v>-622</v>
      </c>
      <c r="L13" s="8">
        <v>55956</v>
      </c>
      <c r="M13" s="8">
        <v>58670</v>
      </c>
      <c r="N13" s="8">
        <v>114004</v>
      </c>
      <c r="O13" s="8">
        <v>55714</v>
      </c>
      <c r="P13" s="8"/>
      <c r="Q13" s="8">
        <v>61809</v>
      </c>
      <c r="R13" s="8">
        <v>117523</v>
      </c>
      <c r="S13" s="8"/>
      <c r="T13" s="8"/>
      <c r="U13" s="8"/>
      <c r="V13" s="8"/>
      <c r="W13" s="8">
        <v>371110</v>
      </c>
      <c r="X13" s="8">
        <v>599999</v>
      </c>
      <c r="Y13" s="8">
        <v>-228889</v>
      </c>
      <c r="Z13" s="2">
        <v>-38.15</v>
      </c>
      <c r="AA13" s="6">
        <v>800000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>
        <v>595</v>
      </c>
      <c r="D16" s="6"/>
      <c r="E16" s="7">
        <v>5000</v>
      </c>
      <c r="F16" s="8">
        <v>2000</v>
      </c>
      <c r="G16" s="8"/>
      <c r="H16" s="8"/>
      <c r="I16" s="8"/>
      <c r="J16" s="8"/>
      <c r="K16" s="8">
        <v>456</v>
      </c>
      <c r="L16" s="8"/>
      <c r="M16" s="8">
        <v>456</v>
      </c>
      <c r="N16" s="8">
        <v>912</v>
      </c>
      <c r="O16" s="8"/>
      <c r="P16" s="8">
        <v>228</v>
      </c>
      <c r="Q16" s="8"/>
      <c r="R16" s="8">
        <v>228</v>
      </c>
      <c r="S16" s="8"/>
      <c r="T16" s="8"/>
      <c r="U16" s="8"/>
      <c r="V16" s="8"/>
      <c r="W16" s="8">
        <v>1140</v>
      </c>
      <c r="X16" s="8">
        <v>1499</v>
      </c>
      <c r="Y16" s="8">
        <v>-359</v>
      </c>
      <c r="Z16" s="2">
        <v>-23.95</v>
      </c>
      <c r="AA16" s="6">
        <v>2000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8299589</v>
      </c>
      <c r="D18" s="6"/>
      <c r="E18" s="7">
        <v>153281000</v>
      </c>
      <c r="F18" s="8">
        <v>153281000</v>
      </c>
      <c r="G18" s="8">
        <v>61978219</v>
      </c>
      <c r="H18" s="8">
        <v>402745</v>
      </c>
      <c r="I18" s="8">
        <v>483133</v>
      </c>
      <c r="J18" s="8">
        <v>62864097</v>
      </c>
      <c r="K18" s="8">
        <v>415666</v>
      </c>
      <c r="L18" s="8">
        <v>510786</v>
      </c>
      <c r="M18" s="8">
        <v>46180563</v>
      </c>
      <c r="N18" s="8">
        <v>47107015</v>
      </c>
      <c r="O18" s="8">
        <v>419303</v>
      </c>
      <c r="P18" s="8">
        <v>419564</v>
      </c>
      <c r="Q18" s="8">
        <v>37315943</v>
      </c>
      <c r="R18" s="8">
        <v>38154810</v>
      </c>
      <c r="S18" s="8"/>
      <c r="T18" s="8"/>
      <c r="U18" s="8"/>
      <c r="V18" s="8"/>
      <c r="W18" s="8">
        <v>148125922</v>
      </c>
      <c r="X18" s="8">
        <v>114960752</v>
      </c>
      <c r="Y18" s="8">
        <v>33165170</v>
      </c>
      <c r="Z18" s="2">
        <v>28.85</v>
      </c>
      <c r="AA18" s="6">
        <v>153281000</v>
      </c>
    </row>
    <row r="19" spans="1:27" ht="13.5">
      <c r="A19" s="23" t="s">
        <v>44</v>
      </c>
      <c r="B19" s="29"/>
      <c r="C19" s="6">
        <v>68817</v>
      </c>
      <c r="D19" s="6"/>
      <c r="E19" s="7">
        <v>496000</v>
      </c>
      <c r="F19" s="26">
        <v>1342012</v>
      </c>
      <c r="G19" s="26">
        <v>375487</v>
      </c>
      <c r="H19" s="26">
        <v>118295</v>
      </c>
      <c r="I19" s="26">
        <v>8174</v>
      </c>
      <c r="J19" s="26">
        <v>501956</v>
      </c>
      <c r="K19" s="26">
        <v>126720</v>
      </c>
      <c r="L19" s="26">
        <v>47977</v>
      </c>
      <c r="M19" s="26">
        <v>95769</v>
      </c>
      <c r="N19" s="26">
        <v>270466</v>
      </c>
      <c r="O19" s="26">
        <v>155934</v>
      </c>
      <c r="P19" s="26">
        <v>6087</v>
      </c>
      <c r="Q19" s="26">
        <v>7421</v>
      </c>
      <c r="R19" s="26">
        <v>169442</v>
      </c>
      <c r="S19" s="26"/>
      <c r="T19" s="26"/>
      <c r="U19" s="26"/>
      <c r="V19" s="26"/>
      <c r="W19" s="26">
        <v>941864</v>
      </c>
      <c r="X19" s="26">
        <v>1006510</v>
      </c>
      <c r="Y19" s="26">
        <v>-64646</v>
      </c>
      <c r="Z19" s="27">
        <v>-6.42</v>
      </c>
      <c r="AA19" s="28">
        <v>1342012</v>
      </c>
    </row>
    <row r="20" spans="1:27" ht="13.5">
      <c r="A20" s="23" t="s">
        <v>45</v>
      </c>
      <c r="B20" s="29"/>
      <c r="C20" s="6"/>
      <c r="D20" s="6"/>
      <c r="E20" s="7">
        <v>800000</v>
      </c>
      <c r="F20" s="8">
        <v>800000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599999</v>
      </c>
      <c r="Y20" s="8">
        <v>-599999</v>
      </c>
      <c r="Z20" s="2">
        <v>-100</v>
      </c>
      <c r="AA20" s="6">
        <v>800000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8314543</v>
      </c>
      <c r="D21" s="33">
        <f t="shared" si="0"/>
        <v>0</v>
      </c>
      <c r="E21" s="34">
        <f t="shared" si="0"/>
        <v>184548452</v>
      </c>
      <c r="F21" s="35">
        <f t="shared" si="0"/>
        <v>184946464</v>
      </c>
      <c r="G21" s="35">
        <f t="shared" si="0"/>
        <v>77136479</v>
      </c>
      <c r="H21" s="35">
        <f t="shared" si="0"/>
        <v>2165682</v>
      </c>
      <c r="I21" s="35">
        <f t="shared" si="0"/>
        <v>1610758</v>
      </c>
      <c r="J21" s="35">
        <f t="shared" si="0"/>
        <v>80912919</v>
      </c>
      <c r="K21" s="35">
        <f t="shared" si="0"/>
        <v>1260495</v>
      </c>
      <c r="L21" s="35">
        <f t="shared" si="0"/>
        <v>1736930</v>
      </c>
      <c r="M21" s="35">
        <f t="shared" si="0"/>
        <v>47315698</v>
      </c>
      <c r="N21" s="35">
        <f t="shared" si="0"/>
        <v>50313123</v>
      </c>
      <c r="O21" s="35">
        <f t="shared" si="0"/>
        <v>1580589</v>
      </c>
      <c r="P21" s="35">
        <f t="shared" si="0"/>
        <v>1492331</v>
      </c>
      <c r="Q21" s="35">
        <f t="shared" si="0"/>
        <v>38286992</v>
      </c>
      <c r="R21" s="35">
        <f t="shared" si="0"/>
        <v>41359912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172585954</v>
      </c>
      <c r="X21" s="35">
        <f t="shared" si="0"/>
        <v>138709849</v>
      </c>
      <c r="Y21" s="35">
        <f t="shared" si="0"/>
        <v>33876105</v>
      </c>
      <c r="Z21" s="36">
        <f>+IF(X21&lt;&gt;0,+(Y21/X21)*100,0)</f>
        <v>24.42227804602397</v>
      </c>
      <c r="AA21" s="33">
        <f>SUM(AA5:AA20)</f>
        <v>184946464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6092104</v>
      </c>
      <c r="D24" s="6"/>
      <c r="E24" s="7">
        <v>62104609</v>
      </c>
      <c r="F24" s="8">
        <v>58840075</v>
      </c>
      <c r="G24" s="8">
        <v>4265876</v>
      </c>
      <c r="H24" s="8">
        <v>4353430</v>
      </c>
      <c r="I24" s="8">
        <v>4436847</v>
      </c>
      <c r="J24" s="8">
        <v>13056153</v>
      </c>
      <c r="K24" s="8">
        <v>4311253</v>
      </c>
      <c r="L24" s="8">
        <v>6491423</v>
      </c>
      <c r="M24" s="8">
        <v>4269127</v>
      </c>
      <c r="N24" s="8">
        <v>15071803</v>
      </c>
      <c r="O24" s="8">
        <v>4239514</v>
      </c>
      <c r="P24" s="8">
        <v>4290338</v>
      </c>
      <c r="Q24" s="8">
        <v>4242317</v>
      </c>
      <c r="R24" s="8">
        <v>12772169</v>
      </c>
      <c r="S24" s="8"/>
      <c r="T24" s="8"/>
      <c r="U24" s="8"/>
      <c r="V24" s="8"/>
      <c r="W24" s="8">
        <v>40900125</v>
      </c>
      <c r="X24" s="8">
        <v>44130055</v>
      </c>
      <c r="Y24" s="8">
        <v>-3229930</v>
      </c>
      <c r="Z24" s="2">
        <v>-7.32</v>
      </c>
      <c r="AA24" s="6">
        <v>58840075</v>
      </c>
    </row>
    <row r="25" spans="1:27" ht="13.5">
      <c r="A25" s="25" t="s">
        <v>49</v>
      </c>
      <c r="B25" s="24"/>
      <c r="C25" s="6">
        <v>1156958</v>
      </c>
      <c r="D25" s="6"/>
      <c r="E25" s="7">
        <v>15327083</v>
      </c>
      <c r="F25" s="8">
        <v>15327083</v>
      </c>
      <c r="G25" s="8">
        <v>1157045</v>
      </c>
      <c r="H25" s="8">
        <v>1157044</v>
      </c>
      <c r="I25" s="8">
        <v>1163825</v>
      </c>
      <c r="J25" s="8">
        <v>3477914</v>
      </c>
      <c r="K25" s="8">
        <v>1163229</v>
      </c>
      <c r="L25" s="8">
        <v>1163229</v>
      </c>
      <c r="M25" s="8">
        <v>1163229</v>
      </c>
      <c r="N25" s="8">
        <v>3489687</v>
      </c>
      <c r="O25" s="8">
        <v>1170228</v>
      </c>
      <c r="P25" s="8">
        <v>1162996</v>
      </c>
      <c r="Q25" s="8">
        <v>1162996</v>
      </c>
      <c r="R25" s="8">
        <v>3496220</v>
      </c>
      <c r="S25" s="8"/>
      <c r="T25" s="8"/>
      <c r="U25" s="8"/>
      <c r="V25" s="8"/>
      <c r="W25" s="8">
        <v>10463821</v>
      </c>
      <c r="X25" s="8">
        <v>11495306</v>
      </c>
      <c r="Y25" s="8">
        <v>-1031485</v>
      </c>
      <c r="Z25" s="2">
        <v>-8.97</v>
      </c>
      <c r="AA25" s="6">
        <v>15327083</v>
      </c>
    </row>
    <row r="26" spans="1:27" ht="13.5">
      <c r="A26" s="25" t="s">
        <v>50</v>
      </c>
      <c r="B26" s="24"/>
      <c r="C26" s="6">
        <v>3611200</v>
      </c>
      <c r="D26" s="6"/>
      <c r="E26" s="7">
        <v>3000000</v>
      </c>
      <c r="F26" s="8">
        <v>3000000</v>
      </c>
      <c r="G26" s="8"/>
      <c r="H26" s="8"/>
      <c r="I26" s="8">
        <v>1483636</v>
      </c>
      <c r="J26" s="8">
        <v>1483636</v>
      </c>
      <c r="K26" s="8"/>
      <c r="L26" s="8"/>
      <c r="M26" s="8">
        <v>385691</v>
      </c>
      <c r="N26" s="8">
        <v>385691</v>
      </c>
      <c r="O26" s="8"/>
      <c r="P26" s="8">
        <v>430397</v>
      </c>
      <c r="Q26" s="8"/>
      <c r="R26" s="8">
        <v>430397</v>
      </c>
      <c r="S26" s="8"/>
      <c r="T26" s="8"/>
      <c r="U26" s="8"/>
      <c r="V26" s="8"/>
      <c r="W26" s="8">
        <v>2299724</v>
      </c>
      <c r="X26" s="8">
        <v>2250000</v>
      </c>
      <c r="Y26" s="8">
        <v>49724</v>
      </c>
      <c r="Z26" s="2">
        <v>2.21</v>
      </c>
      <c r="AA26" s="6">
        <v>3000000</v>
      </c>
    </row>
    <row r="27" spans="1:27" ht="13.5">
      <c r="A27" s="25" t="s">
        <v>51</v>
      </c>
      <c r="B27" s="24"/>
      <c r="C27" s="6">
        <v>4079633</v>
      </c>
      <c r="D27" s="6"/>
      <c r="E27" s="7">
        <v>21000000</v>
      </c>
      <c r="F27" s="8">
        <v>20299497</v>
      </c>
      <c r="G27" s="8"/>
      <c r="H27" s="8"/>
      <c r="I27" s="8">
        <v>4787548</v>
      </c>
      <c r="J27" s="8">
        <v>4787548</v>
      </c>
      <c r="K27" s="8"/>
      <c r="L27" s="8"/>
      <c r="M27" s="8">
        <v>4820130</v>
      </c>
      <c r="N27" s="8">
        <v>4820130</v>
      </c>
      <c r="O27" s="8"/>
      <c r="P27" s="8"/>
      <c r="Q27" s="8"/>
      <c r="R27" s="8"/>
      <c r="S27" s="8"/>
      <c r="T27" s="8"/>
      <c r="U27" s="8"/>
      <c r="V27" s="8"/>
      <c r="W27" s="8">
        <v>9607678</v>
      </c>
      <c r="X27" s="8">
        <v>15224622</v>
      </c>
      <c r="Y27" s="8">
        <v>-5616944</v>
      </c>
      <c r="Z27" s="2">
        <v>-36.89</v>
      </c>
      <c r="AA27" s="6">
        <v>20299497</v>
      </c>
    </row>
    <row r="28" spans="1:27" ht="13.5">
      <c r="A28" s="25" t="s">
        <v>52</v>
      </c>
      <c r="B28" s="24"/>
      <c r="C28" s="6">
        <v>1326</v>
      </c>
      <c r="D28" s="6"/>
      <c r="E28" s="7"/>
      <c r="F28" s="8"/>
      <c r="G28" s="8">
        <v>32</v>
      </c>
      <c r="H28" s="8">
        <v>96</v>
      </c>
      <c r="I28" s="8">
        <v>100</v>
      </c>
      <c r="J28" s="8">
        <v>228</v>
      </c>
      <c r="K28" s="8">
        <v>85</v>
      </c>
      <c r="L28" s="8">
        <v>64</v>
      </c>
      <c r="M28" s="8">
        <v>109</v>
      </c>
      <c r="N28" s="8">
        <v>258</v>
      </c>
      <c r="O28" s="8">
        <v>326</v>
      </c>
      <c r="P28" s="8">
        <v>535</v>
      </c>
      <c r="Q28" s="8">
        <v>158</v>
      </c>
      <c r="R28" s="8">
        <v>1019</v>
      </c>
      <c r="S28" s="8"/>
      <c r="T28" s="8"/>
      <c r="U28" s="8"/>
      <c r="V28" s="8"/>
      <c r="W28" s="8">
        <v>1505</v>
      </c>
      <c r="X28" s="8"/>
      <c r="Y28" s="8">
        <v>1505</v>
      </c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36167</v>
      </c>
      <c r="D30" s="6"/>
      <c r="E30" s="7"/>
      <c r="F30" s="8"/>
      <c r="G30" s="8">
        <v>18685</v>
      </c>
      <c r="H30" s="8"/>
      <c r="I30" s="8">
        <v>-18685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"/>
      <c r="AA30" s="6"/>
    </row>
    <row r="31" spans="1:27" ht="13.5">
      <c r="A31" s="25" t="s">
        <v>55</v>
      </c>
      <c r="B31" s="24"/>
      <c r="C31" s="6">
        <v>5324364</v>
      </c>
      <c r="D31" s="6"/>
      <c r="E31" s="7">
        <v>41657880</v>
      </c>
      <c r="F31" s="8">
        <v>42190694</v>
      </c>
      <c r="G31" s="8">
        <v>1087828</v>
      </c>
      <c r="H31" s="8">
        <v>2052260</v>
      </c>
      <c r="I31" s="8">
        <v>2707463</v>
      </c>
      <c r="J31" s="8">
        <v>5847551</v>
      </c>
      <c r="K31" s="8">
        <v>3847176</v>
      </c>
      <c r="L31" s="8">
        <v>2318730</v>
      </c>
      <c r="M31" s="8">
        <v>4307021</v>
      </c>
      <c r="N31" s="8">
        <v>10472927</v>
      </c>
      <c r="O31" s="8">
        <v>3851576</v>
      </c>
      <c r="P31" s="8">
        <v>1960780</v>
      </c>
      <c r="Q31" s="8">
        <v>1798462</v>
      </c>
      <c r="R31" s="8">
        <v>7610818</v>
      </c>
      <c r="S31" s="8"/>
      <c r="T31" s="8"/>
      <c r="U31" s="8"/>
      <c r="V31" s="8"/>
      <c r="W31" s="8">
        <v>23931296</v>
      </c>
      <c r="X31" s="8">
        <v>31643009</v>
      </c>
      <c r="Y31" s="8">
        <v>-7711713</v>
      </c>
      <c r="Z31" s="2">
        <v>-24.37</v>
      </c>
      <c r="AA31" s="6">
        <v>42190694</v>
      </c>
    </row>
    <row r="32" spans="1:27" ht="13.5">
      <c r="A32" s="25" t="s">
        <v>43</v>
      </c>
      <c r="B32" s="24"/>
      <c r="C32" s="6">
        <v>-2268495</v>
      </c>
      <c r="D32" s="6"/>
      <c r="E32" s="7">
        <v>9490834</v>
      </c>
      <c r="F32" s="8">
        <v>11592412</v>
      </c>
      <c r="G32" s="8">
        <v>3392568</v>
      </c>
      <c r="H32" s="8">
        <v>471234</v>
      </c>
      <c r="I32" s="8">
        <v>199181</v>
      </c>
      <c r="J32" s="8">
        <v>4062983</v>
      </c>
      <c r="K32" s="8">
        <v>1172768</v>
      </c>
      <c r="L32" s="8">
        <v>87475</v>
      </c>
      <c r="M32" s="8">
        <v>515537</v>
      </c>
      <c r="N32" s="8">
        <v>1775780</v>
      </c>
      <c r="O32" s="8">
        <v>341895</v>
      </c>
      <c r="P32" s="8">
        <v>346640</v>
      </c>
      <c r="Q32" s="8">
        <v>1175788</v>
      </c>
      <c r="R32" s="8">
        <v>1864323</v>
      </c>
      <c r="S32" s="8"/>
      <c r="T32" s="8"/>
      <c r="U32" s="8"/>
      <c r="V32" s="8"/>
      <c r="W32" s="8">
        <v>7703086</v>
      </c>
      <c r="X32" s="8">
        <v>8694313</v>
      </c>
      <c r="Y32" s="8">
        <v>-991227</v>
      </c>
      <c r="Z32" s="2">
        <v>-11.4</v>
      </c>
      <c r="AA32" s="6">
        <v>11592412</v>
      </c>
    </row>
    <row r="33" spans="1:27" ht="13.5">
      <c r="A33" s="25" t="s">
        <v>56</v>
      </c>
      <c r="B33" s="24"/>
      <c r="C33" s="6">
        <v>2370405</v>
      </c>
      <c r="D33" s="6"/>
      <c r="E33" s="7">
        <v>31857130</v>
      </c>
      <c r="F33" s="8">
        <v>32929011</v>
      </c>
      <c r="G33" s="8">
        <v>2469162</v>
      </c>
      <c r="H33" s="8">
        <v>2249261</v>
      </c>
      <c r="I33" s="8">
        <v>1855180</v>
      </c>
      <c r="J33" s="8">
        <v>6573603</v>
      </c>
      <c r="K33" s="8">
        <v>3293473</v>
      </c>
      <c r="L33" s="8">
        <v>2686211</v>
      </c>
      <c r="M33" s="8">
        <v>3792125</v>
      </c>
      <c r="N33" s="8">
        <v>9771809</v>
      </c>
      <c r="O33" s="8">
        <v>1964131</v>
      </c>
      <c r="P33" s="8">
        <v>2471739</v>
      </c>
      <c r="Q33" s="8">
        <v>2093298</v>
      </c>
      <c r="R33" s="8">
        <v>6529168</v>
      </c>
      <c r="S33" s="8"/>
      <c r="T33" s="8"/>
      <c r="U33" s="8"/>
      <c r="V33" s="8"/>
      <c r="W33" s="8">
        <v>22874580</v>
      </c>
      <c r="X33" s="8">
        <v>24696753</v>
      </c>
      <c r="Y33" s="8">
        <v>-1822173</v>
      </c>
      <c r="Z33" s="2">
        <v>-7.38</v>
      </c>
      <c r="AA33" s="6">
        <v>32929011</v>
      </c>
    </row>
    <row r="34" spans="1:27" ht="13.5">
      <c r="A34" s="23" t="s">
        <v>57</v>
      </c>
      <c r="B34" s="29"/>
      <c r="C34" s="6">
        <v>417960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20821622</v>
      </c>
      <c r="D35" s="33">
        <f>SUM(D24:D34)</f>
        <v>0</v>
      </c>
      <c r="E35" s="34">
        <f t="shared" si="1"/>
        <v>184437536</v>
      </c>
      <c r="F35" s="35">
        <f t="shared" si="1"/>
        <v>184178772</v>
      </c>
      <c r="G35" s="35">
        <f t="shared" si="1"/>
        <v>12391196</v>
      </c>
      <c r="H35" s="35">
        <f t="shared" si="1"/>
        <v>10283325</v>
      </c>
      <c r="I35" s="35">
        <f t="shared" si="1"/>
        <v>16615095</v>
      </c>
      <c r="J35" s="35">
        <f t="shared" si="1"/>
        <v>39289616</v>
      </c>
      <c r="K35" s="35">
        <f t="shared" si="1"/>
        <v>13787984</v>
      </c>
      <c r="L35" s="35">
        <f t="shared" si="1"/>
        <v>12747132</v>
      </c>
      <c r="M35" s="35">
        <f t="shared" si="1"/>
        <v>19252969</v>
      </c>
      <c r="N35" s="35">
        <f t="shared" si="1"/>
        <v>45788085</v>
      </c>
      <c r="O35" s="35">
        <f t="shared" si="1"/>
        <v>11567670</v>
      </c>
      <c r="P35" s="35">
        <f t="shared" si="1"/>
        <v>10663425</v>
      </c>
      <c r="Q35" s="35">
        <f t="shared" si="1"/>
        <v>10473019</v>
      </c>
      <c r="R35" s="35">
        <f t="shared" si="1"/>
        <v>32704114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117781815</v>
      </c>
      <c r="X35" s="35">
        <f t="shared" si="1"/>
        <v>138134058</v>
      </c>
      <c r="Y35" s="35">
        <f t="shared" si="1"/>
        <v>-20352243</v>
      </c>
      <c r="Z35" s="36">
        <f>+IF(X35&lt;&gt;0,+(Y35/X35)*100,0)</f>
        <v>-14.733689355596866</v>
      </c>
      <c r="AA35" s="33">
        <f>SUM(AA24:AA34)</f>
        <v>184178772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-12507079</v>
      </c>
      <c r="D37" s="46">
        <f>+D21-D35</f>
        <v>0</v>
      </c>
      <c r="E37" s="47">
        <f t="shared" si="2"/>
        <v>110916</v>
      </c>
      <c r="F37" s="48">
        <f t="shared" si="2"/>
        <v>767692</v>
      </c>
      <c r="G37" s="48">
        <f t="shared" si="2"/>
        <v>64745283</v>
      </c>
      <c r="H37" s="48">
        <f t="shared" si="2"/>
        <v>-8117643</v>
      </c>
      <c r="I37" s="48">
        <f t="shared" si="2"/>
        <v>-15004337</v>
      </c>
      <c r="J37" s="48">
        <f t="shared" si="2"/>
        <v>41623303</v>
      </c>
      <c r="K37" s="48">
        <f t="shared" si="2"/>
        <v>-12527489</v>
      </c>
      <c r="L37" s="48">
        <f t="shared" si="2"/>
        <v>-11010202</v>
      </c>
      <c r="M37" s="48">
        <f t="shared" si="2"/>
        <v>28062729</v>
      </c>
      <c r="N37" s="48">
        <f t="shared" si="2"/>
        <v>4525038</v>
      </c>
      <c r="O37" s="48">
        <f t="shared" si="2"/>
        <v>-9987081</v>
      </c>
      <c r="P37" s="48">
        <f t="shared" si="2"/>
        <v>-9171094</v>
      </c>
      <c r="Q37" s="48">
        <f t="shared" si="2"/>
        <v>27813973</v>
      </c>
      <c r="R37" s="48">
        <f t="shared" si="2"/>
        <v>8655798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54804139</v>
      </c>
      <c r="X37" s="48">
        <f>IF(F21=F35,0,X21-X35)</f>
        <v>575791</v>
      </c>
      <c r="Y37" s="48">
        <f t="shared" si="2"/>
        <v>54228348</v>
      </c>
      <c r="Z37" s="49">
        <f>+IF(X37&lt;&gt;0,+(Y37/X37)*100,0)</f>
        <v>9418.061067296987</v>
      </c>
      <c r="AA37" s="46">
        <f>+AA21-AA35</f>
        <v>767692</v>
      </c>
    </row>
    <row r="38" spans="1:27" ht="22.5" customHeight="1">
      <c r="A38" s="50" t="s">
        <v>60</v>
      </c>
      <c r="B38" s="29"/>
      <c r="C38" s="6">
        <v>9355653</v>
      </c>
      <c r="D38" s="6"/>
      <c r="E38" s="7">
        <v>29809000</v>
      </c>
      <c r="F38" s="8">
        <v>29809000</v>
      </c>
      <c r="G38" s="8">
        <v>3003386</v>
      </c>
      <c r="H38" s="8"/>
      <c r="I38" s="8">
        <v>6073115</v>
      </c>
      <c r="J38" s="8">
        <v>9076501</v>
      </c>
      <c r="K38" s="8">
        <v>13543174</v>
      </c>
      <c r="L38" s="8">
        <v>6943601</v>
      </c>
      <c r="M38" s="8">
        <v>2256507</v>
      </c>
      <c r="N38" s="8">
        <v>22743282</v>
      </c>
      <c r="O38" s="8">
        <v>781906</v>
      </c>
      <c r="P38" s="8">
        <v>1193628</v>
      </c>
      <c r="Q38" s="8">
        <v>118766</v>
      </c>
      <c r="R38" s="8">
        <v>2094300</v>
      </c>
      <c r="S38" s="8"/>
      <c r="T38" s="8"/>
      <c r="U38" s="8"/>
      <c r="V38" s="8"/>
      <c r="W38" s="8">
        <v>33914083</v>
      </c>
      <c r="X38" s="8">
        <v>22356751</v>
      </c>
      <c r="Y38" s="8">
        <v>11557332</v>
      </c>
      <c r="Z38" s="2">
        <v>51.7</v>
      </c>
      <c r="AA38" s="6">
        <v>29809000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-3151426</v>
      </c>
      <c r="D41" s="56">
        <f>SUM(D37:D40)</f>
        <v>0</v>
      </c>
      <c r="E41" s="57">
        <f t="shared" si="3"/>
        <v>29919916</v>
      </c>
      <c r="F41" s="58">
        <f t="shared" si="3"/>
        <v>30576692</v>
      </c>
      <c r="G41" s="58">
        <f t="shared" si="3"/>
        <v>67748669</v>
      </c>
      <c r="H41" s="58">
        <f t="shared" si="3"/>
        <v>-8117643</v>
      </c>
      <c r="I41" s="58">
        <f t="shared" si="3"/>
        <v>-8931222</v>
      </c>
      <c r="J41" s="58">
        <f t="shared" si="3"/>
        <v>50699804</v>
      </c>
      <c r="K41" s="58">
        <f t="shared" si="3"/>
        <v>1015685</v>
      </c>
      <c r="L41" s="58">
        <f t="shared" si="3"/>
        <v>-4066601</v>
      </c>
      <c r="M41" s="58">
        <f t="shared" si="3"/>
        <v>30319236</v>
      </c>
      <c r="N41" s="58">
        <f t="shared" si="3"/>
        <v>27268320</v>
      </c>
      <c r="O41" s="58">
        <f t="shared" si="3"/>
        <v>-9205175</v>
      </c>
      <c r="P41" s="58">
        <f t="shared" si="3"/>
        <v>-7977466</v>
      </c>
      <c r="Q41" s="58">
        <f t="shared" si="3"/>
        <v>27932739</v>
      </c>
      <c r="R41" s="58">
        <f t="shared" si="3"/>
        <v>10750098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88718222</v>
      </c>
      <c r="X41" s="58">
        <f t="shared" si="3"/>
        <v>22932542</v>
      </c>
      <c r="Y41" s="58">
        <f t="shared" si="3"/>
        <v>65785680</v>
      </c>
      <c r="Z41" s="59">
        <f>+IF(X41&lt;&gt;0,+(Y41/X41)*100,0)</f>
        <v>286.86606133763974</v>
      </c>
      <c r="AA41" s="56">
        <f>SUM(AA37:AA40)</f>
        <v>30576692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-3151426</v>
      </c>
      <c r="D43" s="64">
        <f>+D41-D42</f>
        <v>0</v>
      </c>
      <c r="E43" s="65">
        <f t="shared" si="4"/>
        <v>29919916</v>
      </c>
      <c r="F43" s="66">
        <f t="shared" si="4"/>
        <v>30576692</v>
      </c>
      <c r="G43" s="66">
        <f t="shared" si="4"/>
        <v>67748669</v>
      </c>
      <c r="H43" s="66">
        <f t="shared" si="4"/>
        <v>-8117643</v>
      </c>
      <c r="I43" s="66">
        <f t="shared" si="4"/>
        <v>-8931222</v>
      </c>
      <c r="J43" s="66">
        <f t="shared" si="4"/>
        <v>50699804</v>
      </c>
      <c r="K43" s="66">
        <f t="shared" si="4"/>
        <v>1015685</v>
      </c>
      <c r="L43" s="66">
        <f t="shared" si="4"/>
        <v>-4066601</v>
      </c>
      <c r="M43" s="66">
        <f t="shared" si="4"/>
        <v>30319236</v>
      </c>
      <c r="N43" s="66">
        <f t="shared" si="4"/>
        <v>27268320</v>
      </c>
      <c r="O43" s="66">
        <f t="shared" si="4"/>
        <v>-9205175</v>
      </c>
      <c r="P43" s="66">
        <f t="shared" si="4"/>
        <v>-7977466</v>
      </c>
      <c r="Q43" s="66">
        <f t="shared" si="4"/>
        <v>27932739</v>
      </c>
      <c r="R43" s="66">
        <f t="shared" si="4"/>
        <v>10750098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88718222</v>
      </c>
      <c r="X43" s="66">
        <f t="shared" si="4"/>
        <v>22932542</v>
      </c>
      <c r="Y43" s="66">
        <f t="shared" si="4"/>
        <v>65785680</v>
      </c>
      <c r="Z43" s="67">
        <f>+IF(X43&lt;&gt;0,+(Y43/X43)*100,0)</f>
        <v>286.86606133763974</v>
      </c>
      <c r="AA43" s="64">
        <f>+AA41-AA42</f>
        <v>30576692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-3151426</v>
      </c>
      <c r="D45" s="56">
        <f>SUM(D43:D44)</f>
        <v>0</v>
      </c>
      <c r="E45" s="57">
        <f t="shared" si="5"/>
        <v>29919916</v>
      </c>
      <c r="F45" s="58">
        <f t="shared" si="5"/>
        <v>30576692</v>
      </c>
      <c r="G45" s="58">
        <f t="shared" si="5"/>
        <v>67748669</v>
      </c>
      <c r="H45" s="58">
        <f t="shared" si="5"/>
        <v>-8117643</v>
      </c>
      <c r="I45" s="58">
        <f t="shared" si="5"/>
        <v>-8931222</v>
      </c>
      <c r="J45" s="58">
        <f t="shared" si="5"/>
        <v>50699804</v>
      </c>
      <c r="K45" s="58">
        <f t="shared" si="5"/>
        <v>1015685</v>
      </c>
      <c r="L45" s="58">
        <f t="shared" si="5"/>
        <v>-4066601</v>
      </c>
      <c r="M45" s="58">
        <f t="shared" si="5"/>
        <v>30319236</v>
      </c>
      <c r="N45" s="58">
        <f t="shared" si="5"/>
        <v>27268320</v>
      </c>
      <c r="O45" s="58">
        <f t="shared" si="5"/>
        <v>-9205175</v>
      </c>
      <c r="P45" s="58">
        <f t="shared" si="5"/>
        <v>-7977466</v>
      </c>
      <c r="Q45" s="58">
        <f t="shared" si="5"/>
        <v>27932739</v>
      </c>
      <c r="R45" s="58">
        <f t="shared" si="5"/>
        <v>10750098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88718222</v>
      </c>
      <c r="X45" s="58">
        <f t="shared" si="5"/>
        <v>22932542</v>
      </c>
      <c r="Y45" s="58">
        <f t="shared" si="5"/>
        <v>65785680</v>
      </c>
      <c r="Z45" s="59">
        <f>+IF(X45&lt;&gt;0,+(Y45/X45)*100,0)</f>
        <v>286.86606133763974</v>
      </c>
      <c r="AA45" s="56">
        <f>SUM(AA43:AA44)</f>
        <v>30576692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-3151426</v>
      </c>
      <c r="D47" s="71">
        <f>SUM(D45:D46)</f>
        <v>0</v>
      </c>
      <c r="E47" s="72">
        <f t="shared" si="6"/>
        <v>29919916</v>
      </c>
      <c r="F47" s="73">
        <f t="shared" si="6"/>
        <v>30576692</v>
      </c>
      <c r="G47" s="73">
        <f t="shared" si="6"/>
        <v>67748669</v>
      </c>
      <c r="H47" s="74">
        <f t="shared" si="6"/>
        <v>-8117643</v>
      </c>
      <c r="I47" s="74">
        <f t="shared" si="6"/>
        <v>-8931222</v>
      </c>
      <c r="J47" s="74">
        <f t="shared" si="6"/>
        <v>50699804</v>
      </c>
      <c r="K47" s="74">
        <f t="shared" si="6"/>
        <v>1015685</v>
      </c>
      <c r="L47" s="74">
        <f t="shared" si="6"/>
        <v>-4066601</v>
      </c>
      <c r="M47" s="73">
        <f t="shared" si="6"/>
        <v>30319236</v>
      </c>
      <c r="N47" s="73">
        <f t="shared" si="6"/>
        <v>27268320</v>
      </c>
      <c r="O47" s="74">
        <f t="shared" si="6"/>
        <v>-9205175</v>
      </c>
      <c r="P47" s="74">
        <f t="shared" si="6"/>
        <v>-7977466</v>
      </c>
      <c r="Q47" s="74">
        <f t="shared" si="6"/>
        <v>27932739</v>
      </c>
      <c r="R47" s="74">
        <f t="shared" si="6"/>
        <v>10750098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88718222</v>
      </c>
      <c r="X47" s="74">
        <f t="shared" si="6"/>
        <v>22932542</v>
      </c>
      <c r="Y47" s="74">
        <f t="shared" si="6"/>
        <v>65785680</v>
      </c>
      <c r="Z47" s="75">
        <f>+IF(X47&lt;&gt;0,+(Y47/X47)*100,0)</f>
        <v>286.86606133763974</v>
      </c>
      <c r="AA47" s="76">
        <f>SUM(AA45:AA46)</f>
        <v>30576692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1197965</v>
      </c>
      <c r="D5" s="6"/>
      <c r="E5" s="7">
        <v>38586138</v>
      </c>
      <c r="F5" s="8">
        <v>19007375</v>
      </c>
      <c r="G5" s="8">
        <v>15706808</v>
      </c>
      <c r="H5" s="8">
        <v>241588</v>
      </c>
      <c r="I5" s="8">
        <v>241588</v>
      </c>
      <c r="J5" s="8">
        <v>16189984</v>
      </c>
      <c r="K5" s="8">
        <v>190755</v>
      </c>
      <c r="L5" s="8">
        <v>190755</v>
      </c>
      <c r="M5" s="8"/>
      <c r="N5" s="8">
        <v>381510</v>
      </c>
      <c r="O5" s="8">
        <v>664634</v>
      </c>
      <c r="P5" s="8">
        <v>626717</v>
      </c>
      <c r="Q5" s="8">
        <v>626717</v>
      </c>
      <c r="R5" s="8">
        <v>1918068</v>
      </c>
      <c r="S5" s="8"/>
      <c r="T5" s="8"/>
      <c r="U5" s="8"/>
      <c r="V5" s="8"/>
      <c r="W5" s="8">
        <v>18489562</v>
      </c>
      <c r="X5" s="8">
        <v>14255534</v>
      </c>
      <c r="Y5" s="8">
        <v>4234028</v>
      </c>
      <c r="Z5" s="2">
        <v>29.7</v>
      </c>
      <c r="AA5" s="6">
        <v>19007375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435</v>
      </c>
      <c r="D9" s="6"/>
      <c r="E9" s="7">
        <v>200000</v>
      </c>
      <c r="F9" s="8">
        <v>156000</v>
      </c>
      <c r="G9" s="8"/>
      <c r="H9" s="8">
        <v>6302</v>
      </c>
      <c r="I9" s="8">
        <v>12580</v>
      </c>
      <c r="J9" s="8">
        <v>18882</v>
      </c>
      <c r="K9" s="8">
        <v>12580</v>
      </c>
      <c r="L9" s="8">
        <v>12580</v>
      </c>
      <c r="M9" s="8">
        <v>12580</v>
      </c>
      <c r="N9" s="8">
        <v>37740</v>
      </c>
      <c r="O9" s="8">
        <v>12598</v>
      </c>
      <c r="P9" s="8">
        <v>16103</v>
      </c>
      <c r="Q9" s="8">
        <v>16062</v>
      </c>
      <c r="R9" s="8">
        <v>44763</v>
      </c>
      <c r="S9" s="8"/>
      <c r="T9" s="8"/>
      <c r="U9" s="8"/>
      <c r="V9" s="8"/>
      <c r="W9" s="8">
        <v>101385</v>
      </c>
      <c r="X9" s="8">
        <v>117000</v>
      </c>
      <c r="Y9" s="8">
        <v>-15615</v>
      </c>
      <c r="Z9" s="2">
        <v>-13.35</v>
      </c>
      <c r="AA9" s="6">
        <v>156000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82702</v>
      </c>
      <c r="D11" s="6"/>
      <c r="E11" s="7">
        <v>1077300</v>
      </c>
      <c r="F11" s="8">
        <v>1077300</v>
      </c>
      <c r="G11" s="8">
        <v>88377</v>
      </c>
      <c r="H11" s="8">
        <v>87287</v>
      </c>
      <c r="I11" s="8">
        <v>84498</v>
      </c>
      <c r="J11" s="8">
        <v>260162</v>
      </c>
      <c r="K11" s="8">
        <v>119971</v>
      </c>
      <c r="L11" s="8">
        <v>100162</v>
      </c>
      <c r="M11" s="8">
        <v>86360</v>
      </c>
      <c r="N11" s="8">
        <v>306493</v>
      </c>
      <c r="O11" s="8">
        <v>89638</v>
      </c>
      <c r="P11" s="8">
        <v>86153</v>
      </c>
      <c r="Q11" s="8">
        <v>90604</v>
      </c>
      <c r="R11" s="8">
        <v>266395</v>
      </c>
      <c r="S11" s="8"/>
      <c r="T11" s="8"/>
      <c r="U11" s="8"/>
      <c r="V11" s="8"/>
      <c r="W11" s="8">
        <v>833050</v>
      </c>
      <c r="X11" s="8">
        <v>807975</v>
      </c>
      <c r="Y11" s="8">
        <v>25075</v>
      </c>
      <c r="Z11" s="2">
        <v>3.1</v>
      </c>
      <c r="AA11" s="6">
        <v>1077300</v>
      </c>
    </row>
    <row r="12" spans="1:27" ht="13.5">
      <c r="A12" s="25" t="s">
        <v>37</v>
      </c>
      <c r="B12" s="29"/>
      <c r="C12" s="6">
        <v>248435</v>
      </c>
      <c r="D12" s="6"/>
      <c r="E12" s="7">
        <v>2265000</v>
      </c>
      <c r="F12" s="8">
        <v>1745000</v>
      </c>
      <c r="G12" s="8">
        <v>53528</v>
      </c>
      <c r="H12" s="8">
        <v>187912</v>
      </c>
      <c r="I12" s="8">
        <v>206488</v>
      </c>
      <c r="J12" s="8">
        <v>447928</v>
      </c>
      <c r="K12" s="8">
        <v>125661</v>
      </c>
      <c r="L12" s="8">
        <v>130072</v>
      </c>
      <c r="M12" s="8">
        <v>130630</v>
      </c>
      <c r="N12" s="8">
        <v>386363</v>
      </c>
      <c r="O12" s="8">
        <v>158473</v>
      </c>
      <c r="P12" s="8">
        <v>116146</v>
      </c>
      <c r="Q12" s="8">
        <v>46855</v>
      </c>
      <c r="R12" s="8">
        <v>321474</v>
      </c>
      <c r="S12" s="8"/>
      <c r="T12" s="8"/>
      <c r="U12" s="8"/>
      <c r="V12" s="8"/>
      <c r="W12" s="8">
        <v>1155765</v>
      </c>
      <c r="X12" s="8">
        <v>1308749</v>
      </c>
      <c r="Y12" s="8">
        <v>-152984</v>
      </c>
      <c r="Z12" s="2">
        <v>-11.69</v>
      </c>
      <c r="AA12" s="6">
        <v>1745000</v>
      </c>
    </row>
    <row r="13" spans="1:27" ht="13.5">
      <c r="A13" s="23" t="s">
        <v>38</v>
      </c>
      <c r="B13" s="29"/>
      <c r="C13" s="6">
        <v>-74623</v>
      </c>
      <c r="D13" s="6"/>
      <c r="E13" s="7">
        <v>1297400</v>
      </c>
      <c r="F13" s="8">
        <v>1337400</v>
      </c>
      <c r="G13" s="8">
        <v>98356</v>
      </c>
      <c r="H13" s="8">
        <v>94968</v>
      </c>
      <c r="I13" s="8">
        <v>107172</v>
      </c>
      <c r="J13" s="8">
        <v>300496</v>
      </c>
      <c r="K13" s="8">
        <v>73456</v>
      </c>
      <c r="L13" s="8">
        <v>81815</v>
      </c>
      <c r="M13" s="8">
        <v>124324</v>
      </c>
      <c r="N13" s="8">
        <v>279595</v>
      </c>
      <c r="O13" s="8">
        <v>79796</v>
      </c>
      <c r="P13" s="8">
        <v>76035</v>
      </c>
      <c r="Q13" s="8"/>
      <c r="R13" s="8">
        <v>155831</v>
      </c>
      <c r="S13" s="8"/>
      <c r="T13" s="8"/>
      <c r="U13" s="8"/>
      <c r="V13" s="8"/>
      <c r="W13" s="8">
        <v>735922</v>
      </c>
      <c r="X13" s="8">
        <v>1003050</v>
      </c>
      <c r="Y13" s="8">
        <v>-267128</v>
      </c>
      <c r="Z13" s="2">
        <v>-26.63</v>
      </c>
      <c r="AA13" s="6">
        <v>1337400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352892</v>
      </c>
      <c r="D15" s="6"/>
      <c r="E15" s="7"/>
      <c r="F15" s="8"/>
      <c r="G15" s="8">
        <v>6260</v>
      </c>
      <c r="H15" s="8">
        <v>39819</v>
      </c>
      <c r="I15" s="8">
        <v>4807</v>
      </c>
      <c r="J15" s="8">
        <v>50886</v>
      </c>
      <c r="K15" s="8">
        <v>-64937</v>
      </c>
      <c r="L15" s="8">
        <v>-65807</v>
      </c>
      <c r="M15" s="8">
        <v>4400</v>
      </c>
      <c r="N15" s="8">
        <v>-126344</v>
      </c>
      <c r="O15" s="8"/>
      <c r="P15" s="8">
        <v>4400</v>
      </c>
      <c r="Q15" s="8">
        <v>5060</v>
      </c>
      <c r="R15" s="8">
        <v>9460</v>
      </c>
      <c r="S15" s="8"/>
      <c r="T15" s="8"/>
      <c r="U15" s="8"/>
      <c r="V15" s="8"/>
      <c r="W15" s="8">
        <v>-65998</v>
      </c>
      <c r="X15" s="8"/>
      <c r="Y15" s="8">
        <v>-65998</v>
      </c>
      <c r="Z15" s="2"/>
      <c r="AA15" s="6"/>
    </row>
    <row r="16" spans="1:27" ht="13.5">
      <c r="A16" s="23" t="s">
        <v>41</v>
      </c>
      <c r="B16" s="29"/>
      <c r="C16" s="6">
        <v>7399</v>
      </c>
      <c r="D16" s="6"/>
      <c r="E16" s="7">
        <v>69500</v>
      </c>
      <c r="F16" s="8">
        <v>114500</v>
      </c>
      <c r="G16" s="8">
        <v>11253</v>
      </c>
      <c r="H16" s="8">
        <v>16522</v>
      </c>
      <c r="I16" s="8">
        <v>7021</v>
      </c>
      <c r="J16" s="8">
        <v>34796</v>
      </c>
      <c r="K16" s="8">
        <v>10066</v>
      </c>
      <c r="L16" s="8">
        <v>5394</v>
      </c>
      <c r="M16" s="8">
        <v>13875</v>
      </c>
      <c r="N16" s="8">
        <v>29335</v>
      </c>
      <c r="O16" s="8">
        <v>9772</v>
      </c>
      <c r="P16" s="8">
        <v>4727</v>
      </c>
      <c r="Q16" s="8">
        <v>9814</v>
      </c>
      <c r="R16" s="8">
        <v>24313</v>
      </c>
      <c r="S16" s="8"/>
      <c r="T16" s="8"/>
      <c r="U16" s="8"/>
      <c r="V16" s="8"/>
      <c r="W16" s="8">
        <v>88444</v>
      </c>
      <c r="X16" s="8">
        <v>85874</v>
      </c>
      <c r="Y16" s="8">
        <v>2570</v>
      </c>
      <c r="Z16" s="2">
        <v>2.99</v>
      </c>
      <c r="AA16" s="6">
        <v>114500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353232</v>
      </c>
      <c r="D18" s="6"/>
      <c r="E18" s="7">
        <v>96168000</v>
      </c>
      <c r="F18" s="8">
        <v>96512305</v>
      </c>
      <c r="G18" s="8">
        <v>38677382</v>
      </c>
      <c r="H18" s="8">
        <v>246634</v>
      </c>
      <c r="I18" s="8">
        <v>593897</v>
      </c>
      <c r="J18" s="8">
        <v>39517913</v>
      </c>
      <c r="K18" s="8">
        <v>199013</v>
      </c>
      <c r="L18" s="8">
        <v>275262</v>
      </c>
      <c r="M18" s="8">
        <v>30516906</v>
      </c>
      <c r="N18" s="8">
        <v>30991181</v>
      </c>
      <c r="O18" s="8">
        <v>272237</v>
      </c>
      <c r="P18" s="8">
        <v>317787</v>
      </c>
      <c r="Q18" s="8"/>
      <c r="R18" s="8">
        <v>590024</v>
      </c>
      <c r="S18" s="8"/>
      <c r="T18" s="8"/>
      <c r="U18" s="8"/>
      <c r="V18" s="8"/>
      <c r="W18" s="8">
        <v>71099118</v>
      </c>
      <c r="X18" s="8">
        <v>72384229</v>
      </c>
      <c r="Y18" s="8">
        <v>-1285111</v>
      </c>
      <c r="Z18" s="2">
        <v>-1.78</v>
      </c>
      <c r="AA18" s="6">
        <v>96512305</v>
      </c>
    </row>
    <row r="19" spans="1:27" ht="13.5">
      <c r="A19" s="23" t="s">
        <v>44</v>
      </c>
      <c r="B19" s="29"/>
      <c r="C19" s="6">
        <v>9410614</v>
      </c>
      <c r="D19" s="6"/>
      <c r="E19" s="7">
        <v>351000</v>
      </c>
      <c r="F19" s="26">
        <v>503725</v>
      </c>
      <c r="G19" s="26">
        <v>137468</v>
      </c>
      <c r="H19" s="26">
        <v>6800</v>
      </c>
      <c r="I19" s="26">
        <v>40529</v>
      </c>
      <c r="J19" s="26">
        <v>184797</v>
      </c>
      <c r="K19" s="26">
        <v>66949</v>
      </c>
      <c r="L19" s="26">
        <v>5689</v>
      </c>
      <c r="M19" s="26">
        <v>126332</v>
      </c>
      <c r="N19" s="26">
        <v>198970</v>
      </c>
      <c r="O19" s="26">
        <v>45309</v>
      </c>
      <c r="P19" s="26">
        <v>10138</v>
      </c>
      <c r="Q19" s="26">
        <v>30435</v>
      </c>
      <c r="R19" s="26">
        <v>85882</v>
      </c>
      <c r="S19" s="26"/>
      <c r="T19" s="26"/>
      <c r="U19" s="26"/>
      <c r="V19" s="26"/>
      <c r="W19" s="26">
        <v>469649</v>
      </c>
      <c r="X19" s="26">
        <v>377794</v>
      </c>
      <c r="Y19" s="26">
        <v>91855</v>
      </c>
      <c r="Z19" s="27">
        <v>24.31</v>
      </c>
      <c r="AA19" s="28">
        <v>503725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11579051</v>
      </c>
      <c r="D21" s="33">
        <f t="shared" si="0"/>
        <v>0</v>
      </c>
      <c r="E21" s="34">
        <f t="shared" si="0"/>
        <v>140014338</v>
      </c>
      <c r="F21" s="35">
        <f t="shared" si="0"/>
        <v>120453605</v>
      </c>
      <c r="G21" s="35">
        <f t="shared" si="0"/>
        <v>54779432</v>
      </c>
      <c r="H21" s="35">
        <f t="shared" si="0"/>
        <v>927832</v>
      </c>
      <c r="I21" s="35">
        <f t="shared" si="0"/>
        <v>1298580</v>
      </c>
      <c r="J21" s="35">
        <f t="shared" si="0"/>
        <v>57005844</v>
      </c>
      <c r="K21" s="35">
        <f t="shared" si="0"/>
        <v>733514</v>
      </c>
      <c r="L21" s="35">
        <f t="shared" si="0"/>
        <v>735922</v>
      </c>
      <c r="M21" s="35">
        <f t="shared" si="0"/>
        <v>31015407</v>
      </c>
      <c r="N21" s="35">
        <f t="shared" si="0"/>
        <v>32484843</v>
      </c>
      <c r="O21" s="35">
        <f t="shared" si="0"/>
        <v>1332457</v>
      </c>
      <c r="P21" s="35">
        <f t="shared" si="0"/>
        <v>1258206</v>
      </c>
      <c r="Q21" s="35">
        <f t="shared" si="0"/>
        <v>825547</v>
      </c>
      <c r="R21" s="35">
        <f t="shared" si="0"/>
        <v>3416210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92906897</v>
      </c>
      <c r="X21" s="35">
        <f t="shared" si="0"/>
        <v>90340205</v>
      </c>
      <c r="Y21" s="35">
        <f t="shared" si="0"/>
        <v>2566692</v>
      </c>
      <c r="Z21" s="36">
        <f>+IF(X21&lt;&gt;0,+(Y21/X21)*100,0)</f>
        <v>2.8411403317050254</v>
      </c>
      <c r="AA21" s="33">
        <f>SUM(AA5:AA20)</f>
        <v>120453605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6153467</v>
      </c>
      <c r="D24" s="6"/>
      <c r="E24" s="7">
        <v>41761259</v>
      </c>
      <c r="F24" s="8">
        <v>44864524</v>
      </c>
      <c r="G24" s="8">
        <v>3261872</v>
      </c>
      <c r="H24" s="8">
        <v>3253212</v>
      </c>
      <c r="I24" s="8">
        <v>3423809</v>
      </c>
      <c r="J24" s="8">
        <v>9938893</v>
      </c>
      <c r="K24" s="8">
        <v>3255400</v>
      </c>
      <c r="L24" s="8">
        <v>3418468</v>
      </c>
      <c r="M24" s="8">
        <v>3337540</v>
      </c>
      <c r="N24" s="8">
        <v>10011408</v>
      </c>
      <c r="O24" s="8">
        <v>3451477</v>
      </c>
      <c r="P24" s="8">
        <v>3433812</v>
      </c>
      <c r="Q24" s="8"/>
      <c r="R24" s="8">
        <v>6885289</v>
      </c>
      <c r="S24" s="8"/>
      <c r="T24" s="8"/>
      <c r="U24" s="8"/>
      <c r="V24" s="8"/>
      <c r="W24" s="8">
        <v>26835590</v>
      </c>
      <c r="X24" s="8">
        <v>33648382</v>
      </c>
      <c r="Y24" s="8">
        <v>-6812792</v>
      </c>
      <c r="Z24" s="2">
        <v>-20.25</v>
      </c>
      <c r="AA24" s="6">
        <v>44864524</v>
      </c>
    </row>
    <row r="25" spans="1:27" ht="13.5">
      <c r="A25" s="25" t="s">
        <v>49</v>
      </c>
      <c r="B25" s="24"/>
      <c r="C25" s="6">
        <v>655344</v>
      </c>
      <c r="D25" s="6"/>
      <c r="E25" s="7">
        <v>9045322</v>
      </c>
      <c r="F25" s="8">
        <v>9045322</v>
      </c>
      <c r="G25" s="8"/>
      <c r="H25" s="8">
        <v>677076</v>
      </c>
      <c r="I25" s="8">
        <v>682119</v>
      </c>
      <c r="J25" s="8">
        <v>1359195</v>
      </c>
      <c r="K25" s="8">
        <v>682119</v>
      </c>
      <c r="L25" s="8">
        <v>682119</v>
      </c>
      <c r="M25" s="8">
        <v>682119</v>
      </c>
      <c r="N25" s="8">
        <v>2046357</v>
      </c>
      <c r="O25" s="8">
        <v>682119</v>
      </c>
      <c r="P25" s="8">
        <v>735455</v>
      </c>
      <c r="Q25" s="8"/>
      <c r="R25" s="8">
        <v>1417574</v>
      </c>
      <c r="S25" s="8"/>
      <c r="T25" s="8"/>
      <c r="U25" s="8"/>
      <c r="V25" s="8"/>
      <c r="W25" s="8">
        <v>4823126</v>
      </c>
      <c r="X25" s="8">
        <v>6784000</v>
      </c>
      <c r="Y25" s="8">
        <v>-1960874</v>
      </c>
      <c r="Z25" s="2">
        <v>-28.9</v>
      </c>
      <c r="AA25" s="6">
        <v>9045322</v>
      </c>
    </row>
    <row r="26" spans="1:27" ht="13.5">
      <c r="A26" s="25" t="s">
        <v>50</v>
      </c>
      <c r="B26" s="24"/>
      <c r="C26" s="6">
        <v>3820171</v>
      </c>
      <c r="D26" s="6"/>
      <c r="E26" s="7">
        <v>997235</v>
      </c>
      <c r="F26" s="8">
        <v>253531</v>
      </c>
      <c r="G26" s="8"/>
      <c r="H26" s="8"/>
      <c r="I26" s="8"/>
      <c r="J26" s="8"/>
      <c r="K26" s="8"/>
      <c r="L26" s="8"/>
      <c r="M26" s="8"/>
      <c r="N26" s="8"/>
      <c r="O26" s="8">
        <v>1690846</v>
      </c>
      <c r="P26" s="8"/>
      <c r="Q26" s="8"/>
      <c r="R26" s="8">
        <v>1690846</v>
      </c>
      <c r="S26" s="8"/>
      <c r="T26" s="8"/>
      <c r="U26" s="8"/>
      <c r="V26" s="8"/>
      <c r="W26" s="8">
        <v>1690846</v>
      </c>
      <c r="X26" s="8">
        <v>190147</v>
      </c>
      <c r="Y26" s="8">
        <v>1500699</v>
      </c>
      <c r="Z26" s="2">
        <v>789.23</v>
      </c>
      <c r="AA26" s="6">
        <v>253531</v>
      </c>
    </row>
    <row r="27" spans="1:27" ht="13.5">
      <c r="A27" s="25" t="s">
        <v>51</v>
      </c>
      <c r="B27" s="24"/>
      <c r="C27" s="6">
        <v>7651110</v>
      </c>
      <c r="D27" s="6"/>
      <c r="E27" s="7">
        <v>11925743</v>
      </c>
      <c r="F27" s="8">
        <v>13883453</v>
      </c>
      <c r="G27" s="8"/>
      <c r="H27" s="8"/>
      <c r="I27" s="8">
        <v>1128240</v>
      </c>
      <c r="J27" s="8">
        <v>1128240</v>
      </c>
      <c r="K27" s="8"/>
      <c r="L27" s="8"/>
      <c r="M27" s="8"/>
      <c r="N27" s="8"/>
      <c r="O27" s="8">
        <v>888866</v>
      </c>
      <c r="P27" s="8">
        <v>1892713</v>
      </c>
      <c r="Q27" s="8"/>
      <c r="R27" s="8">
        <v>2781579</v>
      </c>
      <c r="S27" s="8"/>
      <c r="T27" s="8"/>
      <c r="U27" s="8"/>
      <c r="V27" s="8"/>
      <c r="W27" s="8">
        <v>3909819</v>
      </c>
      <c r="X27" s="8">
        <v>10412591</v>
      </c>
      <c r="Y27" s="8">
        <v>-6502772</v>
      </c>
      <c r="Z27" s="2">
        <v>-62.45</v>
      </c>
      <c r="AA27" s="6">
        <v>13883453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>
        <v>635</v>
      </c>
      <c r="L28" s="8">
        <v>-437</v>
      </c>
      <c r="M28" s="8">
        <v>1067</v>
      </c>
      <c r="N28" s="8">
        <v>1265</v>
      </c>
      <c r="O28" s="8"/>
      <c r="P28" s="8"/>
      <c r="Q28" s="8"/>
      <c r="R28" s="8"/>
      <c r="S28" s="8"/>
      <c r="T28" s="8"/>
      <c r="U28" s="8"/>
      <c r="V28" s="8"/>
      <c r="W28" s="8">
        <v>1265</v>
      </c>
      <c r="X28" s="8"/>
      <c r="Y28" s="8">
        <v>1265</v>
      </c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46911</v>
      </c>
      <c r="D30" s="6"/>
      <c r="E30" s="7">
        <v>1225882</v>
      </c>
      <c r="F30" s="8">
        <v>1290614</v>
      </c>
      <c r="G30" s="8">
        <v>41281</v>
      </c>
      <c r="H30" s="8">
        <v>87592</v>
      </c>
      <c r="I30" s="8">
        <v>225959</v>
      </c>
      <c r="J30" s="8">
        <v>354832</v>
      </c>
      <c r="K30" s="8">
        <v>16760</v>
      </c>
      <c r="L30" s="8">
        <v>67907</v>
      </c>
      <c r="M30" s="8">
        <v>32714</v>
      </c>
      <c r="N30" s="8">
        <v>117381</v>
      </c>
      <c r="O30" s="8">
        <v>70475</v>
      </c>
      <c r="P30" s="8">
        <v>54185</v>
      </c>
      <c r="Q30" s="8">
        <v>53671</v>
      </c>
      <c r="R30" s="8">
        <v>178331</v>
      </c>
      <c r="S30" s="8"/>
      <c r="T30" s="8"/>
      <c r="U30" s="8"/>
      <c r="V30" s="8"/>
      <c r="W30" s="8">
        <v>650544</v>
      </c>
      <c r="X30" s="8">
        <v>967958</v>
      </c>
      <c r="Y30" s="8">
        <v>-317414</v>
      </c>
      <c r="Z30" s="2">
        <v>-32.79</v>
      </c>
      <c r="AA30" s="6">
        <v>1290614</v>
      </c>
    </row>
    <row r="31" spans="1:27" ht="13.5">
      <c r="A31" s="25" t="s">
        <v>55</v>
      </c>
      <c r="B31" s="24"/>
      <c r="C31" s="6">
        <v>4638641</v>
      </c>
      <c r="D31" s="6"/>
      <c r="E31" s="7">
        <v>29215757</v>
      </c>
      <c r="F31" s="8">
        <v>32275936</v>
      </c>
      <c r="G31" s="8">
        <v>1026967</v>
      </c>
      <c r="H31" s="8">
        <v>2190677</v>
      </c>
      <c r="I31" s="8">
        <v>3956701</v>
      </c>
      <c r="J31" s="8">
        <v>7174345</v>
      </c>
      <c r="K31" s="8">
        <v>4707539</v>
      </c>
      <c r="L31" s="8">
        <v>3830383</v>
      </c>
      <c r="M31" s="8">
        <v>4161650</v>
      </c>
      <c r="N31" s="8">
        <v>12699572</v>
      </c>
      <c r="O31" s="8">
        <v>2090171</v>
      </c>
      <c r="P31" s="8">
        <v>2143417</v>
      </c>
      <c r="Q31" s="8">
        <v>1750712</v>
      </c>
      <c r="R31" s="8">
        <v>5984300</v>
      </c>
      <c r="S31" s="8"/>
      <c r="T31" s="8"/>
      <c r="U31" s="8"/>
      <c r="V31" s="8"/>
      <c r="W31" s="8">
        <v>25858217</v>
      </c>
      <c r="X31" s="8">
        <v>24206965</v>
      </c>
      <c r="Y31" s="8">
        <v>1651252</v>
      </c>
      <c r="Z31" s="2">
        <v>6.82</v>
      </c>
      <c r="AA31" s="6">
        <v>32275936</v>
      </c>
    </row>
    <row r="32" spans="1:27" ht="13.5">
      <c r="A32" s="25" t="s">
        <v>43</v>
      </c>
      <c r="B32" s="24"/>
      <c r="C32" s="6">
        <v>9948</v>
      </c>
      <c r="D32" s="6"/>
      <c r="E32" s="7">
        <v>1090000</v>
      </c>
      <c r="F32" s="8">
        <v>7296564</v>
      </c>
      <c r="G32" s="8"/>
      <c r="H32" s="8"/>
      <c r="I32" s="8"/>
      <c r="J32" s="8"/>
      <c r="K32" s="8">
        <v>500</v>
      </c>
      <c r="L32" s="8">
        <v>687757</v>
      </c>
      <c r="M32" s="8"/>
      <c r="N32" s="8">
        <v>688257</v>
      </c>
      <c r="O32" s="8">
        <v>134480</v>
      </c>
      <c r="P32" s="8">
        <v>737346</v>
      </c>
      <c r="Q32" s="8">
        <v>137104</v>
      </c>
      <c r="R32" s="8">
        <v>1008930</v>
      </c>
      <c r="S32" s="8"/>
      <c r="T32" s="8"/>
      <c r="U32" s="8"/>
      <c r="V32" s="8"/>
      <c r="W32" s="8">
        <v>1697187</v>
      </c>
      <c r="X32" s="8">
        <v>5472423</v>
      </c>
      <c r="Y32" s="8">
        <v>-3775236</v>
      </c>
      <c r="Z32" s="2">
        <v>-68.99</v>
      </c>
      <c r="AA32" s="6">
        <v>7296564</v>
      </c>
    </row>
    <row r="33" spans="1:27" ht="13.5">
      <c r="A33" s="25" t="s">
        <v>56</v>
      </c>
      <c r="B33" s="24"/>
      <c r="C33" s="6">
        <v>1650175</v>
      </c>
      <c r="D33" s="6"/>
      <c r="E33" s="7">
        <v>22955232</v>
      </c>
      <c r="F33" s="8">
        <v>22404810</v>
      </c>
      <c r="G33" s="8">
        <v>2631175</v>
      </c>
      <c r="H33" s="8">
        <v>923095</v>
      </c>
      <c r="I33" s="8">
        <v>1939224</v>
      </c>
      <c r="J33" s="8">
        <v>5493494</v>
      </c>
      <c r="K33" s="8">
        <v>2185117</v>
      </c>
      <c r="L33" s="8">
        <v>2126605</v>
      </c>
      <c r="M33" s="8">
        <v>2218137</v>
      </c>
      <c r="N33" s="8">
        <v>6529859</v>
      </c>
      <c r="O33" s="8">
        <v>1372414</v>
      </c>
      <c r="P33" s="8">
        <v>2147936</v>
      </c>
      <c r="Q33" s="8">
        <v>886189</v>
      </c>
      <c r="R33" s="8">
        <v>4406539</v>
      </c>
      <c r="S33" s="8"/>
      <c r="T33" s="8"/>
      <c r="U33" s="8"/>
      <c r="V33" s="8"/>
      <c r="W33" s="8">
        <v>16429892</v>
      </c>
      <c r="X33" s="8">
        <v>16803627</v>
      </c>
      <c r="Y33" s="8">
        <v>-373735</v>
      </c>
      <c r="Z33" s="2">
        <v>-2.22</v>
      </c>
      <c r="AA33" s="6">
        <v>22404810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24625767</v>
      </c>
      <c r="D35" s="33">
        <f>SUM(D24:D34)</f>
        <v>0</v>
      </c>
      <c r="E35" s="34">
        <f t="shared" si="1"/>
        <v>118216430</v>
      </c>
      <c r="F35" s="35">
        <f t="shared" si="1"/>
        <v>131314754</v>
      </c>
      <c r="G35" s="35">
        <f t="shared" si="1"/>
        <v>6961295</v>
      </c>
      <c r="H35" s="35">
        <f t="shared" si="1"/>
        <v>7131652</v>
      </c>
      <c r="I35" s="35">
        <f t="shared" si="1"/>
        <v>11356052</v>
      </c>
      <c r="J35" s="35">
        <f t="shared" si="1"/>
        <v>25448999</v>
      </c>
      <c r="K35" s="35">
        <f t="shared" si="1"/>
        <v>10848070</v>
      </c>
      <c r="L35" s="35">
        <f t="shared" si="1"/>
        <v>10812802</v>
      </c>
      <c r="M35" s="35">
        <f t="shared" si="1"/>
        <v>10433227</v>
      </c>
      <c r="N35" s="35">
        <f t="shared" si="1"/>
        <v>32094099</v>
      </c>
      <c r="O35" s="35">
        <f t="shared" si="1"/>
        <v>10380848</v>
      </c>
      <c r="P35" s="35">
        <f t="shared" si="1"/>
        <v>11144864</v>
      </c>
      <c r="Q35" s="35">
        <f t="shared" si="1"/>
        <v>2827676</v>
      </c>
      <c r="R35" s="35">
        <f t="shared" si="1"/>
        <v>24353388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81896486</v>
      </c>
      <c r="X35" s="35">
        <f t="shared" si="1"/>
        <v>98486093</v>
      </c>
      <c r="Y35" s="35">
        <f t="shared" si="1"/>
        <v>-16589607</v>
      </c>
      <c r="Z35" s="36">
        <f>+IF(X35&lt;&gt;0,+(Y35/X35)*100,0)</f>
        <v>-16.844618864107037</v>
      </c>
      <c r="AA35" s="33">
        <f>SUM(AA24:AA34)</f>
        <v>131314754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-13046716</v>
      </c>
      <c r="D37" s="46">
        <f>+D21-D35</f>
        <v>0</v>
      </c>
      <c r="E37" s="47">
        <f t="shared" si="2"/>
        <v>21797908</v>
      </c>
      <c r="F37" s="48">
        <f t="shared" si="2"/>
        <v>-10861149</v>
      </c>
      <c r="G37" s="48">
        <f t="shared" si="2"/>
        <v>47818137</v>
      </c>
      <c r="H37" s="48">
        <f t="shared" si="2"/>
        <v>-6203820</v>
      </c>
      <c r="I37" s="48">
        <f t="shared" si="2"/>
        <v>-10057472</v>
      </c>
      <c r="J37" s="48">
        <f t="shared" si="2"/>
        <v>31556845</v>
      </c>
      <c r="K37" s="48">
        <f t="shared" si="2"/>
        <v>-10114556</v>
      </c>
      <c r="L37" s="48">
        <f t="shared" si="2"/>
        <v>-10076880</v>
      </c>
      <c r="M37" s="48">
        <f t="shared" si="2"/>
        <v>20582180</v>
      </c>
      <c r="N37" s="48">
        <f t="shared" si="2"/>
        <v>390744</v>
      </c>
      <c r="O37" s="48">
        <f t="shared" si="2"/>
        <v>-9048391</v>
      </c>
      <c r="P37" s="48">
        <f t="shared" si="2"/>
        <v>-9886658</v>
      </c>
      <c r="Q37" s="48">
        <f t="shared" si="2"/>
        <v>-2002129</v>
      </c>
      <c r="R37" s="48">
        <f t="shared" si="2"/>
        <v>-20937178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11010411</v>
      </c>
      <c r="X37" s="48">
        <f>IF(F21=F35,0,X21-X35)</f>
        <v>-8145888</v>
      </c>
      <c r="Y37" s="48">
        <f t="shared" si="2"/>
        <v>19156299</v>
      </c>
      <c r="Z37" s="49">
        <f>+IF(X37&lt;&gt;0,+(Y37/X37)*100,0)</f>
        <v>-235.16526375025043</v>
      </c>
      <c r="AA37" s="46">
        <f>+AA21-AA35</f>
        <v>-10861149</v>
      </c>
    </row>
    <row r="38" spans="1:27" ht="22.5" customHeight="1">
      <c r="A38" s="50" t="s">
        <v>60</v>
      </c>
      <c r="B38" s="29"/>
      <c r="C38" s="6">
        <v>1313386</v>
      </c>
      <c r="D38" s="6"/>
      <c r="E38" s="7">
        <v>33820000</v>
      </c>
      <c r="F38" s="8">
        <v>39396913</v>
      </c>
      <c r="G38" s="8">
        <v>55805</v>
      </c>
      <c r="H38" s="8">
        <v>2961822</v>
      </c>
      <c r="I38" s="8">
        <v>8414902</v>
      </c>
      <c r="J38" s="8">
        <v>11432529</v>
      </c>
      <c r="K38" s="8">
        <v>1586440</v>
      </c>
      <c r="L38" s="8">
        <v>10072409</v>
      </c>
      <c r="M38" s="8">
        <v>5242275</v>
      </c>
      <c r="N38" s="8">
        <v>16901124</v>
      </c>
      <c r="O38" s="8">
        <v>522459</v>
      </c>
      <c r="P38" s="8">
        <v>2544148</v>
      </c>
      <c r="Q38" s="8"/>
      <c r="R38" s="8">
        <v>3066607</v>
      </c>
      <c r="S38" s="8"/>
      <c r="T38" s="8"/>
      <c r="U38" s="8"/>
      <c r="V38" s="8"/>
      <c r="W38" s="8">
        <v>31400260</v>
      </c>
      <c r="X38" s="8">
        <v>29547685</v>
      </c>
      <c r="Y38" s="8">
        <v>1852575</v>
      </c>
      <c r="Z38" s="2">
        <v>6.27</v>
      </c>
      <c r="AA38" s="6">
        <v>39396913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-11733330</v>
      </c>
      <c r="D41" s="56">
        <f>SUM(D37:D40)</f>
        <v>0</v>
      </c>
      <c r="E41" s="57">
        <f t="shared" si="3"/>
        <v>55617908</v>
      </c>
      <c r="F41" s="58">
        <f t="shared" si="3"/>
        <v>28535764</v>
      </c>
      <c r="G41" s="58">
        <f t="shared" si="3"/>
        <v>47873942</v>
      </c>
      <c r="H41" s="58">
        <f t="shared" si="3"/>
        <v>-3241998</v>
      </c>
      <c r="I41" s="58">
        <f t="shared" si="3"/>
        <v>-1642570</v>
      </c>
      <c r="J41" s="58">
        <f t="shared" si="3"/>
        <v>42989374</v>
      </c>
      <c r="K41" s="58">
        <f t="shared" si="3"/>
        <v>-8528116</v>
      </c>
      <c r="L41" s="58">
        <f t="shared" si="3"/>
        <v>-4471</v>
      </c>
      <c r="M41" s="58">
        <f t="shared" si="3"/>
        <v>25824455</v>
      </c>
      <c r="N41" s="58">
        <f t="shared" si="3"/>
        <v>17291868</v>
      </c>
      <c r="O41" s="58">
        <f t="shared" si="3"/>
        <v>-8525932</v>
      </c>
      <c r="P41" s="58">
        <f t="shared" si="3"/>
        <v>-7342510</v>
      </c>
      <c r="Q41" s="58">
        <f t="shared" si="3"/>
        <v>-2002129</v>
      </c>
      <c r="R41" s="58">
        <f t="shared" si="3"/>
        <v>-17870571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42410671</v>
      </c>
      <c r="X41" s="58">
        <f t="shared" si="3"/>
        <v>21401797</v>
      </c>
      <c r="Y41" s="58">
        <f t="shared" si="3"/>
        <v>21008874</v>
      </c>
      <c r="Z41" s="59">
        <f>+IF(X41&lt;&gt;0,+(Y41/X41)*100,0)</f>
        <v>98.16406538198639</v>
      </c>
      <c r="AA41" s="56">
        <f>SUM(AA37:AA40)</f>
        <v>28535764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-11733330</v>
      </c>
      <c r="D43" s="64">
        <f>+D41-D42</f>
        <v>0</v>
      </c>
      <c r="E43" s="65">
        <f t="shared" si="4"/>
        <v>55617908</v>
      </c>
      <c r="F43" s="66">
        <f t="shared" si="4"/>
        <v>28535764</v>
      </c>
      <c r="G43" s="66">
        <f t="shared" si="4"/>
        <v>47873942</v>
      </c>
      <c r="H43" s="66">
        <f t="shared" si="4"/>
        <v>-3241998</v>
      </c>
      <c r="I43" s="66">
        <f t="shared" si="4"/>
        <v>-1642570</v>
      </c>
      <c r="J43" s="66">
        <f t="shared" si="4"/>
        <v>42989374</v>
      </c>
      <c r="K43" s="66">
        <f t="shared" si="4"/>
        <v>-8528116</v>
      </c>
      <c r="L43" s="66">
        <f t="shared" si="4"/>
        <v>-4471</v>
      </c>
      <c r="M43" s="66">
        <f t="shared" si="4"/>
        <v>25824455</v>
      </c>
      <c r="N43" s="66">
        <f t="shared" si="4"/>
        <v>17291868</v>
      </c>
      <c r="O43" s="66">
        <f t="shared" si="4"/>
        <v>-8525932</v>
      </c>
      <c r="P43" s="66">
        <f t="shared" si="4"/>
        <v>-7342510</v>
      </c>
      <c r="Q43" s="66">
        <f t="shared" si="4"/>
        <v>-2002129</v>
      </c>
      <c r="R43" s="66">
        <f t="shared" si="4"/>
        <v>-17870571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42410671</v>
      </c>
      <c r="X43" s="66">
        <f t="shared" si="4"/>
        <v>21401797</v>
      </c>
      <c r="Y43" s="66">
        <f t="shared" si="4"/>
        <v>21008874</v>
      </c>
      <c r="Z43" s="67">
        <f>+IF(X43&lt;&gt;0,+(Y43/X43)*100,0)</f>
        <v>98.16406538198639</v>
      </c>
      <c r="AA43" s="64">
        <f>+AA41-AA42</f>
        <v>28535764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-11733330</v>
      </c>
      <c r="D45" s="56">
        <f>SUM(D43:D44)</f>
        <v>0</v>
      </c>
      <c r="E45" s="57">
        <f t="shared" si="5"/>
        <v>55617908</v>
      </c>
      <c r="F45" s="58">
        <f t="shared" si="5"/>
        <v>28535764</v>
      </c>
      <c r="G45" s="58">
        <f t="shared" si="5"/>
        <v>47873942</v>
      </c>
      <c r="H45" s="58">
        <f t="shared" si="5"/>
        <v>-3241998</v>
      </c>
      <c r="I45" s="58">
        <f t="shared" si="5"/>
        <v>-1642570</v>
      </c>
      <c r="J45" s="58">
        <f t="shared" si="5"/>
        <v>42989374</v>
      </c>
      <c r="K45" s="58">
        <f t="shared" si="5"/>
        <v>-8528116</v>
      </c>
      <c r="L45" s="58">
        <f t="shared" si="5"/>
        <v>-4471</v>
      </c>
      <c r="M45" s="58">
        <f t="shared" si="5"/>
        <v>25824455</v>
      </c>
      <c r="N45" s="58">
        <f t="shared" si="5"/>
        <v>17291868</v>
      </c>
      <c r="O45" s="58">
        <f t="shared" si="5"/>
        <v>-8525932</v>
      </c>
      <c r="P45" s="58">
        <f t="shared" si="5"/>
        <v>-7342510</v>
      </c>
      <c r="Q45" s="58">
        <f t="shared" si="5"/>
        <v>-2002129</v>
      </c>
      <c r="R45" s="58">
        <f t="shared" si="5"/>
        <v>-17870571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42410671</v>
      </c>
      <c r="X45" s="58">
        <f t="shared" si="5"/>
        <v>21401797</v>
      </c>
      <c r="Y45" s="58">
        <f t="shared" si="5"/>
        <v>21008874</v>
      </c>
      <c r="Z45" s="59">
        <f>+IF(X45&lt;&gt;0,+(Y45/X45)*100,0)</f>
        <v>98.16406538198639</v>
      </c>
      <c r="AA45" s="56">
        <f>SUM(AA43:AA44)</f>
        <v>28535764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-11733330</v>
      </c>
      <c r="D47" s="71">
        <f>SUM(D45:D46)</f>
        <v>0</v>
      </c>
      <c r="E47" s="72">
        <f t="shared" si="6"/>
        <v>55617908</v>
      </c>
      <c r="F47" s="73">
        <f t="shared" si="6"/>
        <v>28535764</v>
      </c>
      <c r="G47" s="73">
        <f t="shared" si="6"/>
        <v>47873942</v>
      </c>
      <c r="H47" s="74">
        <f t="shared" si="6"/>
        <v>-3241998</v>
      </c>
      <c r="I47" s="74">
        <f t="shared" si="6"/>
        <v>-1642570</v>
      </c>
      <c r="J47" s="74">
        <f t="shared" si="6"/>
        <v>42989374</v>
      </c>
      <c r="K47" s="74">
        <f t="shared" si="6"/>
        <v>-8528116</v>
      </c>
      <c r="L47" s="74">
        <f t="shared" si="6"/>
        <v>-4471</v>
      </c>
      <c r="M47" s="73">
        <f t="shared" si="6"/>
        <v>25824455</v>
      </c>
      <c r="N47" s="73">
        <f t="shared" si="6"/>
        <v>17291868</v>
      </c>
      <c r="O47" s="74">
        <f t="shared" si="6"/>
        <v>-8525932</v>
      </c>
      <c r="P47" s="74">
        <f t="shared" si="6"/>
        <v>-7342510</v>
      </c>
      <c r="Q47" s="74">
        <f t="shared" si="6"/>
        <v>-2002129</v>
      </c>
      <c r="R47" s="74">
        <f t="shared" si="6"/>
        <v>-17870571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42410671</v>
      </c>
      <c r="X47" s="74">
        <f t="shared" si="6"/>
        <v>21401797</v>
      </c>
      <c r="Y47" s="74">
        <f t="shared" si="6"/>
        <v>21008874</v>
      </c>
      <c r="Z47" s="75">
        <f>+IF(X47&lt;&gt;0,+(Y47/X47)*100,0)</f>
        <v>98.16406538198639</v>
      </c>
      <c r="AA47" s="76">
        <f>SUM(AA45:AA46)</f>
        <v>28535764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26608887</v>
      </c>
      <c r="D5" s="6"/>
      <c r="E5" s="7">
        <v>25904496</v>
      </c>
      <c r="F5" s="8">
        <v>25904496</v>
      </c>
      <c r="G5" s="8">
        <v>17623</v>
      </c>
      <c r="H5" s="8">
        <v>-23752</v>
      </c>
      <c r="I5" s="8">
        <v>-11714</v>
      </c>
      <c r="J5" s="8">
        <v>-17843</v>
      </c>
      <c r="K5" s="8">
        <v>13456948</v>
      </c>
      <c r="L5" s="8">
        <v>1298054</v>
      </c>
      <c r="M5" s="8">
        <v>1277591</v>
      </c>
      <c r="N5" s="8">
        <v>16032593</v>
      </c>
      <c r="O5" s="8">
        <v>1255227</v>
      </c>
      <c r="P5" s="8">
        <v>1272485</v>
      </c>
      <c r="Q5" s="8">
        <v>1253176</v>
      </c>
      <c r="R5" s="8">
        <v>3780888</v>
      </c>
      <c r="S5" s="8"/>
      <c r="T5" s="8"/>
      <c r="U5" s="8"/>
      <c r="V5" s="8"/>
      <c r="W5" s="8">
        <v>19795638</v>
      </c>
      <c r="X5" s="8">
        <v>19428372</v>
      </c>
      <c r="Y5" s="8">
        <v>367266</v>
      </c>
      <c r="Z5" s="2">
        <v>1.89</v>
      </c>
      <c r="AA5" s="6">
        <v>25904496</v>
      </c>
    </row>
    <row r="6" spans="1:27" ht="13.5">
      <c r="A6" s="23" t="s">
        <v>32</v>
      </c>
      <c r="B6" s="24"/>
      <c r="C6" s="6">
        <v>31087698</v>
      </c>
      <c r="D6" s="6"/>
      <c r="E6" s="7">
        <v>40776072</v>
      </c>
      <c r="F6" s="8">
        <v>44276076</v>
      </c>
      <c r="G6" s="8">
        <v>1785031</v>
      </c>
      <c r="H6" s="8">
        <v>3232871</v>
      </c>
      <c r="I6" s="8">
        <v>2624439</v>
      </c>
      <c r="J6" s="8">
        <v>7642341</v>
      </c>
      <c r="K6" s="8">
        <v>3018008</v>
      </c>
      <c r="L6" s="8">
        <v>2591720</v>
      </c>
      <c r="M6" s="8">
        <v>2777979</v>
      </c>
      <c r="N6" s="8">
        <v>8387707</v>
      </c>
      <c r="O6" s="8">
        <v>2614409</v>
      </c>
      <c r="P6" s="8">
        <v>2278951</v>
      </c>
      <c r="Q6" s="8">
        <v>5943657</v>
      </c>
      <c r="R6" s="8">
        <v>10837017</v>
      </c>
      <c r="S6" s="8"/>
      <c r="T6" s="8"/>
      <c r="U6" s="8"/>
      <c r="V6" s="8"/>
      <c r="W6" s="8">
        <v>26867065</v>
      </c>
      <c r="X6" s="8">
        <v>31457055</v>
      </c>
      <c r="Y6" s="8">
        <v>-4589990</v>
      </c>
      <c r="Z6" s="2">
        <v>-14.59</v>
      </c>
      <c r="AA6" s="6">
        <v>44276076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2384727</v>
      </c>
      <c r="D9" s="6"/>
      <c r="E9" s="7">
        <v>2505564</v>
      </c>
      <c r="F9" s="8">
        <v>2505564</v>
      </c>
      <c r="G9" s="8">
        <v>212954</v>
      </c>
      <c r="H9" s="8">
        <v>201943</v>
      </c>
      <c r="I9" s="8">
        <v>213247</v>
      </c>
      <c r="J9" s="8">
        <v>628144</v>
      </c>
      <c r="K9" s="8">
        <v>212923</v>
      </c>
      <c r="L9" s="8">
        <v>214916</v>
      </c>
      <c r="M9" s="8">
        <v>215913</v>
      </c>
      <c r="N9" s="8">
        <v>643752</v>
      </c>
      <c r="O9" s="8">
        <v>214289</v>
      </c>
      <c r="P9" s="8">
        <v>216733</v>
      </c>
      <c r="Q9" s="8">
        <v>216807</v>
      </c>
      <c r="R9" s="8">
        <v>647829</v>
      </c>
      <c r="S9" s="8"/>
      <c r="T9" s="8"/>
      <c r="U9" s="8"/>
      <c r="V9" s="8"/>
      <c r="W9" s="8">
        <v>1919725</v>
      </c>
      <c r="X9" s="8">
        <v>1879173</v>
      </c>
      <c r="Y9" s="8">
        <v>40552</v>
      </c>
      <c r="Z9" s="2">
        <v>2.16</v>
      </c>
      <c r="AA9" s="6">
        <v>2505564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224995</v>
      </c>
      <c r="D11" s="6"/>
      <c r="E11" s="7">
        <v>123960</v>
      </c>
      <c r="F11" s="8">
        <v>179056</v>
      </c>
      <c r="G11" s="8">
        <v>12965</v>
      </c>
      <c r="H11" s="8">
        <v>25504</v>
      </c>
      <c r="I11" s="8">
        <v>14124</v>
      </c>
      <c r="J11" s="8">
        <v>52593</v>
      </c>
      <c r="K11" s="8">
        <v>-18201</v>
      </c>
      <c r="L11" s="8">
        <v>26834</v>
      </c>
      <c r="M11" s="8">
        <v>19186</v>
      </c>
      <c r="N11" s="8">
        <v>27819</v>
      </c>
      <c r="O11" s="8">
        <v>673</v>
      </c>
      <c r="P11" s="8">
        <v>11631</v>
      </c>
      <c r="Q11" s="8">
        <v>423448</v>
      </c>
      <c r="R11" s="8">
        <v>435752</v>
      </c>
      <c r="S11" s="8"/>
      <c r="T11" s="8"/>
      <c r="U11" s="8"/>
      <c r="V11" s="8"/>
      <c r="W11" s="8">
        <v>516164</v>
      </c>
      <c r="X11" s="8">
        <v>106744</v>
      </c>
      <c r="Y11" s="8">
        <v>409420</v>
      </c>
      <c r="Z11" s="2">
        <v>383.55</v>
      </c>
      <c r="AA11" s="6">
        <v>179056</v>
      </c>
    </row>
    <row r="12" spans="1:27" ht="13.5">
      <c r="A12" s="25" t="s">
        <v>37</v>
      </c>
      <c r="B12" s="29"/>
      <c r="C12" s="6">
        <v>13539418</v>
      </c>
      <c r="D12" s="6"/>
      <c r="E12" s="7">
        <v>13586724</v>
      </c>
      <c r="F12" s="8">
        <v>13586724</v>
      </c>
      <c r="G12" s="8">
        <v>755805</v>
      </c>
      <c r="H12" s="8">
        <v>1034518</v>
      </c>
      <c r="I12" s="8">
        <v>791320</v>
      </c>
      <c r="J12" s="8">
        <v>2581643</v>
      </c>
      <c r="K12" s="8">
        <v>1050477</v>
      </c>
      <c r="L12" s="8">
        <v>1885526</v>
      </c>
      <c r="M12" s="8">
        <v>868775</v>
      </c>
      <c r="N12" s="8">
        <v>3804778</v>
      </c>
      <c r="O12" s="8">
        <v>1203839</v>
      </c>
      <c r="P12" s="8">
        <v>903739</v>
      </c>
      <c r="Q12" s="8"/>
      <c r="R12" s="8">
        <v>2107578</v>
      </c>
      <c r="S12" s="8"/>
      <c r="T12" s="8"/>
      <c r="U12" s="8"/>
      <c r="V12" s="8"/>
      <c r="W12" s="8">
        <v>8493999</v>
      </c>
      <c r="X12" s="8">
        <v>10190043</v>
      </c>
      <c r="Y12" s="8">
        <v>-1696044</v>
      </c>
      <c r="Z12" s="2">
        <v>-16.64</v>
      </c>
      <c r="AA12" s="6">
        <v>13586724</v>
      </c>
    </row>
    <row r="13" spans="1:27" ht="13.5">
      <c r="A13" s="23" t="s">
        <v>38</v>
      </c>
      <c r="B13" s="29"/>
      <c r="C13" s="6">
        <v>2274684</v>
      </c>
      <c r="D13" s="6"/>
      <c r="E13" s="7">
        <v>337188</v>
      </c>
      <c r="F13" s="8">
        <v>2781596</v>
      </c>
      <c r="G13" s="8">
        <v>52628</v>
      </c>
      <c r="H13" s="8">
        <v>171308</v>
      </c>
      <c r="I13" s="8">
        <v>327556</v>
      </c>
      <c r="J13" s="8">
        <v>551492</v>
      </c>
      <c r="K13" s="8">
        <v>256066</v>
      </c>
      <c r="L13" s="8">
        <v>252672</v>
      </c>
      <c r="M13" s="8">
        <v>252400</v>
      </c>
      <c r="N13" s="8">
        <v>761138</v>
      </c>
      <c r="O13" s="8">
        <v>215386</v>
      </c>
      <c r="P13" s="8">
        <v>245505</v>
      </c>
      <c r="Q13" s="8">
        <v>-1773521</v>
      </c>
      <c r="R13" s="8">
        <v>-1312630</v>
      </c>
      <c r="S13" s="8"/>
      <c r="T13" s="8"/>
      <c r="U13" s="8"/>
      <c r="V13" s="8"/>
      <c r="W13" s="8"/>
      <c r="X13" s="8">
        <v>863993</v>
      </c>
      <c r="Y13" s="8">
        <v>-863993</v>
      </c>
      <c r="Z13" s="2">
        <v>-100</v>
      </c>
      <c r="AA13" s="6">
        <v>2781596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258950</v>
      </c>
      <c r="D15" s="6"/>
      <c r="E15" s="7">
        <v>870516</v>
      </c>
      <c r="F15" s="8">
        <v>391112</v>
      </c>
      <c r="G15" s="8">
        <v>4850</v>
      </c>
      <c r="H15" s="8">
        <v>38763</v>
      </c>
      <c r="I15" s="8">
        <v>41499</v>
      </c>
      <c r="J15" s="8">
        <v>85112</v>
      </c>
      <c r="K15" s="8">
        <v>-62112</v>
      </c>
      <c r="L15" s="8">
        <v>-20194</v>
      </c>
      <c r="M15" s="8">
        <v>21444</v>
      </c>
      <c r="N15" s="8">
        <v>-60862</v>
      </c>
      <c r="O15" s="8">
        <v>-117</v>
      </c>
      <c r="P15" s="8">
        <v>39097</v>
      </c>
      <c r="Q15" s="8">
        <v>-36447</v>
      </c>
      <c r="R15" s="8">
        <v>2533</v>
      </c>
      <c r="S15" s="8"/>
      <c r="T15" s="8"/>
      <c r="U15" s="8"/>
      <c r="V15" s="8"/>
      <c r="W15" s="8">
        <v>26783</v>
      </c>
      <c r="X15" s="8">
        <v>533036</v>
      </c>
      <c r="Y15" s="8">
        <v>-506253</v>
      </c>
      <c r="Z15" s="2">
        <v>-94.98</v>
      </c>
      <c r="AA15" s="6">
        <v>391112</v>
      </c>
    </row>
    <row r="16" spans="1:27" ht="13.5">
      <c r="A16" s="23" t="s">
        <v>41</v>
      </c>
      <c r="B16" s="29"/>
      <c r="C16" s="6">
        <v>423245</v>
      </c>
      <c r="D16" s="6"/>
      <c r="E16" s="7">
        <v>578604</v>
      </c>
      <c r="F16" s="8">
        <v>778604</v>
      </c>
      <c r="G16" s="8">
        <v>36393</v>
      </c>
      <c r="H16" s="8">
        <v>110069</v>
      </c>
      <c r="I16" s="8">
        <v>159539</v>
      </c>
      <c r="J16" s="8">
        <v>306001</v>
      </c>
      <c r="K16" s="8">
        <v>-132736</v>
      </c>
      <c r="L16" s="8">
        <v>62578</v>
      </c>
      <c r="M16" s="8">
        <v>30105</v>
      </c>
      <c r="N16" s="8">
        <v>-40053</v>
      </c>
      <c r="O16" s="8">
        <v>156076</v>
      </c>
      <c r="P16" s="8">
        <v>97118</v>
      </c>
      <c r="Q16" s="8">
        <v>-452320</v>
      </c>
      <c r="R16" s="8">
        <v>-199126</v>
      </c>
      <c r="S16" s="8"/>
      <c r="T16" s="8"/>
      <c r="U16" s="8"/>
      <c r="V16" s="8"/>
      <c r="W16" s="8">
        <v>66822</v>
      </c>
      <c r="X16" s="8">
        <v>483953</v>
      </c>
      <c r="Y16" s="8">
        <v>-417131</v>
      </c>
      <c r="Z16" s="2">
        <v>-86.19</v>
      </c>
      <c r="AA16" s="6">
        <v>778604</v>
      </c>
    </row>
    <row r="17" spans="1:27" ht="13.5">
      <c r="A17" s="23" t="s">
        <v>42</v>
      </c>
      <c r="B17" s="29"/>
      <c r="C17" s="6">
        <v>1858180</v>
      </c>
      <c r="D17" s="6"/>
      <c r="E17" s="7">
        <v>2346012</v>
      </c>
      <c r="F17" s="8">
        <v>1346012</v>
      </c>
      <c r="G17" s="8">
        <v>164659</v>
      </c>
      <c r="H17" s="8"/>
      <c r="I17" s="8"/>
      <c r="J17" s="8">
        <v>164659</v>
      </c>
      <c r="K17" s="8">
        <v>397755</v>
      </c>
      <c r="L17" s="8">
        <v>77395</v>
      </c>
      <c r="M17" s="8">
        <v>157093</v>
      </c>
      <c r="N17" s="8">
        <v>632243</v>
      </c>
      <c r="O17" s="8"/>
      <c r="P17" s="8"/>
      <c r="Q17" s="8">
        <v>613853</v>
      </c>
      <c r="R17" s="8">
        <v>613853</v>
      </c>
      <c r="S17" s="8"/>
      <c r="T17" s="8"/>
      <c r="U17" s="8"/>
      <c r="V17" s="8"/>
      <c r="W17" s="8">
        <v>1410755</v>
      </c>
      <c r="X17" s="8">
        <v>1509509</v>
      </c>
      <c r="Y17" s="8">
        <v>-98754</v>
      </c>
      <c r="Z17" s="2">
        <v>-6.54</v>
      </c>
      <c r="AA17" s="6">
        <v>1346012</v>
      </c>
    </row>
    <row r="18" spans="1:27" ht="13.5">
      <c r="A18" s="23" t="s">
        <v>43</v>
      </c>
      <c r="B18" s="29"/>
      <c r="C18" s="6">
        <v>87229320</v>
      </c>
      <c r="D18" s="6"/>
      <c r="E18" s="7">
        <v>96415980</v>
      </c>
      <c r="F18" s="8">
        <v>92915976</v>
      </c>
      <c r="G18" s="8">
        <v>47862868</v>
      </c>
      <c r="H18" s="8">
        <v>1661314</v>
      </c>
      <c r="I18" s="8">
        <v>1723073</v>
      </c>
      <c r="J18" s="8">
        <v>51247255</v>
      </c>
      <c r="K18" s="8">
        <v>-12067526</v>
      </c>
      <c r="L18" s="8">
        <v>673305</v>
      </c>
      <c r="M18" s="8">
        <v>30433320</v>
      </c>
      <c r="N18" s="8">
        <v>19039099</v>
      </c>
      <c r="O18" s="8">
        <v>457691</v>
      </c>
      <c r="P18" s="8">
        <v>368187</v>
      </c>
      <c r="Q18" s="8">
        <v>-3269863</v>
      </c>
      <c r="R18" s="8">
        <v>-2443985</v>
      </c>
      <c r="S18" s="8"/>
      <c r="T18" s="8"/>
      <c r="U18" s="8"/>
      <c r="V18" s="8"/>
      <c r="W18" s="8">
        <v>67842369</v>
      </c>
      <c r="X18" s="8">
        <v>71436984</v>
      </c>
      <c r="Y18" s="8">
        <v>-3594615</v>
      </c>
      <c r="Z18" s="2">
        <v>-5.03</v>
      </c>
      <c r="AA18" s="6">
        <v>92915976</v>
      </c>
    </row>
    <row r="19" spans="1:27" ht="13.5">
      <c r="A19" s="23" t="s">
        <v>44</v>
      </c>
      <c r="B19" s="29"/>
      <c r="C19" s="6">
        <v>828560</v>
      </c>
      <c r="D19" s="6"/>
      <c r="E19" s="7">
        <v>1161372</v>
      </c>
      <c r="F19" s="26">
        <v>15910632</v>
      </c>
      <c r="G19" s="26">
        <v>9463</v>
      </c>
      <c r="H19" s="26">
        <v>15038846</v>
      </c>
      <c r="I19" s="26">
        <v>-5986953</v>
      </c>
      <c r="J19" s="26">
        <v>9061356</v>
      </c>
      <c r="K19" s="26">
        <v>-8941875</v>
      </c>
      <c r="L19" s="26">
        <v>148833</v>
      </c>
      <c r="M19" s="26">
        <v>99924</v>
      </c>
      <c r="N19" s="26">
        <v>-8693118</v>
      </c>
      <c r="O19" s="26">
        <v>-12137</v>
      </c>
      <c r="P19" s="26">
        <v>76316</v>
      </c>
      <c r="Q19" s="26">
        <v>-212294</v>
      </c>
      <c r="R19" s="26">
        <v>-148115</v>
      </c>
      <c r="S19" s="26"/>
      <c r="T19" s="26"/>
      <c r="U19" s="26"/>
      <c r="V19" s="26"/>
      <c r="W19" s="26">
        <v>220123</v>
      </c>
      <c r="X19" s="26">
        <v>4558344</v>
      </c>
      <c r="Y19" s="26">
        <v>-4338221</v>
      </c>
      <c r="Z19" s="27">
        <v>-95.17</v>
      </c>
      <c r="AA19" s="28">
        <v>15910632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166718664</v>
      </c>
      <c r="D21" s="33">
        <f t="shared" si="0"/>
        <v>0</v>
      </c>
      <c r="E21" s="34">
        <f t="shared" si="0"/>
        <v>184606488</v>
      </c>
      <c r="F21" s="35">
        <f t="shared" si="0"/>
        <v>200575848</v>
      </c>
      <c r="G21" s="35">
        <f t="shared" si="0"/>
        <v>50915239</v>
      </c>
      <c r="H21" s="35">
        <f t="shared" si="0"/>
        <v>21491384</v>
      </c>
      <c r="I21" s="35">
        <f t="shared" si="0"/>
        <v>-103870</v>
      </c>
      <c r="J21" s="35">
        <f t="shared" si="0"/>
        <v>72302753</v>
      </c>
      <c r="K21" s="35">
        <f t="shared" si="0"/>
        <v>-2830273</v>
      </c>
      <c r="L21" s="35">
        <f t="shared" si="0"/>
        <v>7211639</v>
      </c>
      <c r="M21" s="35">
        <f t="shared" si="0"/>
        <v>36153730</v>
      </c>
      <c r="N21" s="35">
        <f t="shared" si="0"/>
        <v>40535096</v>
      </c>
      <c r="O21" s="35">
        <f t="shared" si="0"/>
        <v>6105336</v>
      </c>
      <c r="P21" s="35">
        <f t="shared" si="0"/>
        <v>5509762</v>
      </c>
      <c r="Q21" s="35">
        <f t="shared" si="0"/>
        <v>2706496</v>
      </c>
      <c r="R21" s="35">
        <f t="shared" si="0"/>
        <v>14321594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127159443</v>
      </c>
      <c r="X21" s="35">
        <f t="shared" si="0"/>
        <v>142447206</v>
      </c>
      <c r="Y21" s="35">
        <f t="shared" si="0"/>
        <v>-15287763</v>
      </c>
      <c r="Z21" s="36">
        <f>+IF(X21&lt;&gt;0,+(Y21/X21)*100,0)</f>
        <v>-10.732230858919058</v>
      </c>
      <c r="AA21" s="33">
        <f>SUM(AA5:AA20)</f>
        <v>200575848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62359593</v>
      </c>
      <c r="D24" s="6"/>
      <c r="E24" s="7">
        <v>67114344</v>
      </c>
      <c r="F24" s="8">
        <v>69114348</v>
      </c>
      <c r="G24" s="8"/>
      <c r="H24" s="8">
        <v>9737181</v>
      </c>
      <c r="I24" s="8">
        <v>5393284</v>
      </c>
      <c r="J24" s="8">
        <v>15130465</v>
      </c>
      <c r="K24" s="8">
        <v>5329224</v>
      </c>
      <c r="L24" s="8">
        <v>7834928</v>
      </c>
      <c r="M24" s="8">
        <v>5343525</v>
      </c>
      <c r="N24" s="8">
        <v>18507677</v>
      </c>
      <c r="O24" s="8">
        <v>5449176</v>
      </c>
      <c r="P24" s="8">
        <v>5349852</v>
      </c>
      <c r="Q24" s="8">
        <v>5461992</v>
      </c>
      <c r="R24" s="8">
        <v>16261020</v>
      </c>
      <c r="S24" s="8"/>
      <c r="T24" s="8"/>
      <c r="U24" s="8"/>
      <c r="V24" s="8"/>
      <c r="W24" s="8">
        <v>49899162</v>
      </c>
      <c r="X24" s="8">
        <v>50835759</v>
      </c>
      <c r="Y24" s="8">
        <v>-936597</v>
      </c>
      <c r="Z24" s="2">
        <v>-1.84</v>
      </c>
      <c r="AA24" s="6">
        <v>69114348</v>
      </c>
    </row>
    <row r="25" spans="1:27" ht="13.5">
      <c r="A25" s="25" t="s">
        <v>49</v>
      </c>
      <c r="B25" s="24"/>
      <c r="C25" s="6">
        <v>8529439</v>
      </c>
      <c r="D25" s="6"/>
      <c r="E25" s="7">
        <v>10824624</v>
      </c>
      <c r="F25" s="8">
        <v>10824624</v>
      </c>
      <c r="G25" s="8"/>
      <c r="H25" s="8">
        <v>1640252</v>
      </c>
      <c r="I25" s="8">
        <v>817261</v>
      </c>
      <c r="J25" s="8">
        <v>2457513</v>
      </c>
      <c r="K25" s="8">
        <v>826619</v>
      </c>
      <c r="L25" s="8">
        <v>815570</v>
      </c>
      <c r="M25" s="8">
        <v>842973</v>
      </c>
      <c r="N25" s="8">
        <v>2485162</v>
      </c>
      <c r="O25" s="8">
        <v>755104</v>
      </c>
      <c r="P25" s="8">
        <v>803906</v>
      </c>
      <c r="Q25" s="8">
        <v>803656</v>
      </c>
      <c r="R25" s="8">
        <v>2362666</v>
      </c>
      <c r="S25" s="8"/>
      <c r="T25" s="8"/>
      <c r="U25" s="8"/>
      <c r="V25" s="8"/>
      <c r="W25" s="8">
        <v>7305341</v>
      </c>
      <c r="X25" s="8">
        <v>8118468</v>
      </c>
      <c r="Y25" s="8">
        <v>-813127</v>
      </c>
      <c r="Z25" s="2">
        <v>-10.02</v>
      </c>
      <c r="AA25" s="6">
        <v>10824624</v>
      </c>
    </row>
    <row r="26" spans="1:27" ht="13.5">
      <c r="A26" s="25" t="s">
        <v>50</v>
      </c>
      <c r="B26" s="24"/>
      <c r="C26" s="6">
        <v>2408098</v>
      </c>
      <c r="D26" s="6"/>
      <c r="E26" s="7">
        <v>206016</v>
      </c>
      <c r="F26" s="8">
        <v>1000000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353008</v>
      </c>
      <c r="Y26" s="8">
        <v>-353008</v>
      </c>
      <c r="Z26" s="2">
        <v>-100</v>
      </c>
      <c r="AA26" s="6">
        <v>1000000</v>
      </c>
    </row>
    <row r="27" spans="1:27" ht="13.5">
      <c r="A27" s="25" t="s">
        <v>51</v>
      </c>
      <c r="B27" s="24"/>
      <c r="C27" s="6">
        <v>15004994</v>
      </c>
      <c r="D27" s="6"/>
      <c r="E27" s="7">
        <v>8923056</v>
      </c>
      <c r="F27" s="8">
        <v>17923076</v>
      </c>
      <c r="G27" s="8"/>
      <c r="H27" s="8"/>
      <c r="I27" s="8"/>
      <c r="J27" s="8"/>
      <c r="K27" s="8"/>
      <c r="L27" s="8"/>
      <c r="M27" s="8">
        <v>1115382</v>
      </c>
      <c r="N27" s="8">
        <v>1115382</v>
      </c>
      <c r="O27" s="8"/>
      <c r="P27" s="8">
        <v>5205116</v>
      </c>
      <c r="Q27" s="8">
        <v>5083000</v>
      </c>
      <c r="R27" s="8">
        <v>10288116</v>
      </c>
      <c r="S27" s="8"/>
      <c r="T27" s="8"/>
      <c r="U27" s="8"/>
      <c r="V27" s="8"/>
      <c r="W27" s="8">
        <v>11403498</v>
      </c>
      <c r="X27" s="8">
        <v>8942297</v>
      </c>
      <c r="Y27" s="8">
        <v>2461201</v>
      </c>
      <c r="Z27" s="2">
        <v>27.52</v>
      </c>
      <c r="AA27" s="6">
        <v>17923076</v>
      </c>
    </row>
    <row r="28" spans="1:27" ht="13.5">
      <c r="A28" s="25" t="s">
        <v>52</v>
      </c>
      <c r="B28" s="24"/>
      <c r="C28" s="6">
        <v>776578</v>
      </c>
      <c r="D28" s="6"/>
      <c r="E28" s="7">
        <v>135156</v>
      </c>
      <c r="F28" s="8">
        <v>450156</v>
      </c>
      <c r="G28" s="8"/>
      <c r="H28" s="8"/>
      <c r="I28" s="8"/>
      <c r="J28" s="8"/>
      <c r="K28" s="8"/>
      <c r="L28" s="8"/>
      <c r="M28" s="8">
        <v>-2680090</v>
      </c>
      <c r="N28" s="8">
        <v>-2680090</v>
      </c>
      <c r="O28" s="8">
        <v>2680090</v>
      </c>
      <c r="P28" s="8"/>
      <c r="Q28" s="8">
        <v>-2014912</v>
      </c>
      <c r="R28" s="8">
        <v>665178</v>
      </c>
      <c r="S28" s="8"/>
      <c r="T28" s="8"/>
      <c r="U28" s="8"/>
      <c r="V28" s="8"/>
      <c r="W28" s="8">
        <v>-2014912</v>
      </c>
      <c r="X28" s="8">
        <v>180117</v>
      </c>
      <c r="Y28" s="8">
        <v>-2195029</v>
      </c>
      <c r="Z28" s="2">
        <v>-1218.67</v>
      </c>
      <c r="AA28" s="6">
        <v>450156</v>
      </c>
    </row>
    <row r="29" spans="1:27" ht="13.5">
      <c r="A29" s="25" t="s">
        <v>53</v>
      </c>
      <c r="B29" s="24"/>
      <c r="C29" s="6">
        <v>28191530</v>
      </c>
      <c r="D29" s="6"/>
      <c r="E29" s="7">
        <v>37270056</v>
      </c>
      <c r="F29" s="8">
        <v>37270056</v>
      </c>
      <c r="G29" s="8">
        <v>3767088</v>
      </c>
      <c r="H29" s="8">
        <v>4232682</v>
      </c>
      <c r="I29" s="8">
        <v>3736158</v>
      </c>
      <c r="J29" s="8">
        <v>11735928</v>
      </c>
      <c r="K29" s="8">
        <v>2291335</v>
      </c>
      <c r="L29" s="8">
        <v>2706458</v>
      </c>
      <c r="M29" s="8">
        <v>1005859</v>
      </c>
      <c r="N29" s="8">
        <v>6003652</v>
      </c>
      <c r="O29" s="8">
        <v>2147887</v>
      </c>
      <c r="P29" s="8">
        <v>2038420</v>
      </c>
      <c r="Q29" s="8">
        <v>1919916</v>
      </c>
      <c r="R29" s="8">
        <v>6106223</v>
      </c>
      <c r="S29" s="8"/>
      <c r="T29" s="8"/>
      <c r="U29" s="8"/>
      <c r="V29" s="8"/>
      <c r="W29" s="8">
        <v>23845803</v>
      </c>
      <c r="X29" s="8">
        <v>27952542</v>
      </c>
      <c r="Y29" s="8">
        <v>-4106739</v>
      </c>
      <c r="Z29" s="2">
        <v>-14.69</v>
      </c>
      <c r="AA29" s="6">
        <v>37270056</v>
      </c>
    </row>
    <row r="30" spans="1:27" ht="13.5">
      <c r="A30" s="25" t="s">
        <v>54</v>
      </c>
      <c r="B30" s="24"/>
      <c r="C30" s="6">
        <v>1302787</v>
      </c>
      <c r="D30" s="6"/>
      <c r="E30" s="7">
        <v>1868124</v>
      </c>
      <c r="F30" s="8">
        <v>2017988</v>
      </c>
      <c r="G30" s="8">
        <v>36987</v>
      </c>
      <c r="H30" s="8">
        <v>117624</v>
      </c>
      <c r="I30" s="8">
        <v>33891</v>
      </c>
      <c r="J30" s="8">
        <v>188502</v>
      </c>
      <c r="K30" s="8">
        <v>50378</v>
      </c>
      <c r="L30" s="8">
        <v>18803</v>
      </c>
      <c r="M30" s="8">
        <v>86955</v>
      </c>
      <c r="N30" s="8">
        <v>156136</v>
      </c>
      <c r="O30" s="8">
        <v>57305</v>
      </c>
      <c r="P30" s="8">
        <v>17852</v>
      </c>
      <c r="Q30" s="8">
        <v>74917</v>
      </c>
      <c r="R30" s="8">
        <v>150074</v>
      </c>
      <c r="S30" s="8"/>
      <c r="T30" s="8"/>
      <c r="U30" s="8"/>
      <c r="V30" s="8"/>
      <c r="W30" s="8">
        <v>494712</v>
      </c>
      <c r="X30" s="8">
        <v>1438559</v>
      </c>
      <c r="Y30" s="8">
        <v>-943847</v>
      </c>
      <c r="Z30" s="2">
        <v>-65.61</v>
      </c>
      <c r="AA30" s="6">
        <v>2017988</v>
      </c>
    </row>
    <row r="31" spans="1:27" ht="13.5">
      <c r="A31" s="25" t="s">
        <v>55</v>
      </c>
      <c r="B31" s="24"/>
      <c r="C31" s="6">
        <v>8098212</v>
      </c>
      <c r="D31" s="6"/>
      <c r="E31" s="7">
        <v>10654752</v>
      </c>
      <c r="F31" s="8">
        <v>33211663</v>
      </c>
      <c r="G31" s="8">
        <v>488645</v>
      </c>
      <c r="H31" s="8">
        <v>1229939</v>
      </c>
      <c r="I31" s="8">
        <v>876436</v>
      </c>
      <c r="J31" s="8">
        <v>2595020</v>
      </c>
      <c r="K31" s="8">
        <v>923951</v>
      </c>
      <c r="L31" s="8">
        <v>1110245</v>
      </c>
      <c r="M31" s="8">
        <v>617869</v>
      </c>
      <c r="N31" s="8">
        <v>2652065</v>
      </c>
      <c r="O31" s="8">
        <v>2078926</v>
      </c>
      <c r="P31" s="8">
        <v>13559754</v>
      </c>
      <c r="Q31" s="8">
        <v>-3369393</v>
      </c>
      <c r="R31" s="8">
        <v>12269287</v>
      </c>
      <c r="S31" s="8"/>
      <c r="T31" s="8"/>
      <c r="U31" s="8"/>
      <c r="V31" s="8"/>
      <c r="W31" s="8">
        <v>17516372</v>
      </c>
      <c r="X31" s="8">
        <v>13630292</v>
      </c>
      <c r="Y31" s="8">
        <v>3886080</v>
      </c>
      <c r="Z31" s="2">
        <v>28.51</v>
      </c>
      <c r="AA31" s="6">
        <v>33211663</v>
      </c>
    </row>
    <row r="32" spans="1:27" ht="13.5">
      <c r="A32" s="25" t="s">
        <v>43</v>
      </c>
      <c r="B32" s="24"/>
      <c r="C32" s="6">
        <v>2351082</v>
      </c>
      <c r="D32" s="6"/>
      <c r="E32" s="7">
        <v>7691544</v>
      </c>
      <c r="F32" s="8">
        <v>6454896</v>
      </c>
      <c r="G32" s="8">
        <v>66702</v>
      </c>
      <c r="H32" s="8">
        <v>17477</v>
      </c>
      <c r="I32" s="8">
        <v>17477</v>
      </c>
      <c r="J32" s="8">
        <v>101656</v>
      </c>
      <c r="K32" s="8">
        <v>97790</v>
      </c>
      <c r="L32" s="8">
        <v>97791</v>
      </c>
      <c r="M32" s="8">
        <v>1299660</v>
      </c>
      <c r="N32" s="8">
        <v>1495241</v>
      </c>
      <c r="O32" s="8">
        <v>379841</v>
      </c>
      <c r="P32" s="8">
        <v>788911</v>
      </c>
      <c r="Q32" s="8">
        <v>371617</v>
      </c>
      <c r="R32" s="8">
        <v>1540369</v>
      </c>
      <c r="S32" s="8"/>
      <c r="T32" s="8"/>
      <c r="U32" s="8"/>
      <c r="V32" s="8"/>
      <c r="W32" s="8">
        <v>3137266</v>
      </c>
      <c r="X32" s="8">
        <v>5459496</v>
      </c>
      <c r="Y32" s="8">
        <v>-2322230</v>
      </c>
      <c r="Z32" s="2">
        <v>-42.54</v>
      </c>
      <c r="AA32" s="6">
        <v>6454896</v>
      </c>
    </row>
    <row r="33" spans="1:27" ht="13.5">
      <c r="A33" s="25" t="s">
        <v>56</v>
      </c>
      <c r="B33" s="24"/>
      <c r="C33" s="6">
        <v>32238941</v>
      </c>
      <c r="D33" s="6"/>
      <c r="E33" s="7">
        <v>45364668</v>
      </c>
      <c r="F33" s="8">
        <v>30048168</v>
      </c>
      <c r="G33" s="8">
        <v>4184573</v>
      </c>
      <c r="H33" s="8">
        <v>2882067</v>
      </c>
      <c r="I33" s="8">
        <v>1164193</v>
      </c>
      <c r="J33" s="8">
        <v>8230833</v>
      </c>
      <c r="K33" s="8">
        <v>2700363</v>
      </c>
      <c r="L33" s="8">
        <v>2044115</v>
      </c>
      <c r="M33" s="8">
        <v>4874634</v>
      </c>
      <c r="N33" s="8">
        <v>9619112</v>
      </c>
      <c r="O33" s="8">
        <v>-1495718</v>
      </c>
      <c r="P33" s="8">
        <v>-5503749</v>
      </c>
      <c r="Q33" s="8">
        <v>-772213</v>
      </c>
      <c r="R33" s="8">
        <v>-7771680</v>
      </c>
      <c r="S33" s="8"/>
      <c r="T33" s="8"/>
      <c r="U33" s="8"/>
      <c r="V33" s="8"/>
      <c r="W33" s="8">
        <v>10078265</v>
      </c>
      <c r="X33" s="8">
        <v>30194377</v>
      </c>
      <c r="Y33" s="8">
        <v>-20116112</v>
      </c>
      <c r="Z33" s="2">
        <v>-66.62</v>
      </c>
      <c r="AA33" s="6">
        <v>30048168</v>
      </c>
    </row>
    <row r="34" spans="1:27" ht="13.5">
      <c r="A34" s="23" t="s">
        <v>57</v>
      </c>
      <c r="B34" s="29"/>
      <c r="C34" s="6">
        <v>298528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161559782</v>
      </c>
      <c r="D35" s="33">
        <f>SUM(D24:D34)</f>
        <v>0</v>
      </c>
      <c r="E35" s="34">
        <f t="shared" si="1"/>
        <v>190052340</v>
      </c>
      <c r="F35" s="35">
        <f t="shared" si="1"/>
        <v>208314975</v>
      </c>
      <c r="G35" s="35">
        <f t="shared" si="1"/>
        <v>8543995</v>
      </c>
      <c r="H35" s="35">
        <f t="shared" si="1"/>
        <v>19857222</v>
      </c>
      <c r="I35" s="35">
        <f t="shared" si="1"/>
        <v>12038700</v>
      </c>
      <c r="J35" s="35">
        <f t="shared" si="1"/>
        <v>40439917</v>
      </c>
      <c r="K35" s="35">
        <f t="shared" si="1"/>
        <v>12219660</v>
      </c>
      <c r="L35" s="35">
        <f t="shared" si="1"/>
        <v>14627910</v>
      </c>
      <c r="M35" s="35">
        <f t="shared" si="1"/>
        <v>12506767</v>
      </c>
      <c r="N35" s="35">
        <f t="shared" si="1"/>
        <v>39354337</v>
      </c>
      <c r="O35" s="35">
        <f t="shared" si="1"/>
        <v>12052611</v>
      </c>
      <c r="P35" s="35">
        <f t="shared" si="1"/>
        <v>22260062</v>
      </c>
      <c r="Q35" s="35">
        <f t="shared" si="1"/>
        <v>7558580</v>
      </c>
      <c r="R35" s="35">
        <f t="shared" si="1"/>
        <v>41871253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121665507</v>
      </c>
      <c r="X35" s="35">
        <f t="shared" si="1"/>
        <v>147104915</v>
      </c>
      <c r="Y35" s="35">
        <f t="shared" si="1"/>
        <v>-25439408</v>
      </c>
      <c r="Z35" s="36">
        <f>+IF(X35&lt;&gt;0,+(Y35/X35)*100,0)</f>
        <v>-17.29337731509515</v>
      </c>
      <c r="AA35" s="33">
        <f>SUM(AA24:AA34)</f>
        <v>208314975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5158882</v>
      </c>
      <c r="D37" s="46">
        <f>+D21-D35</f>
        <v>0</v>
      </c>
      <c r="E37" s="47">
        <f t="shared" si="2"/>
        <v>-5445852</v>
      </c>
      <c r="F37" s="48">
        <f t="shared" si="2"/>
        <v>-7739127</v>
      </c>
      <c r="G37" s="48">
        <f t="shared" si="2"/>
        <v>42371244</v>
      </c>
      <c r="H37" s="48">
        <f t="shared" si="2"/>
        <v>1634162</v>
      </c>
      <c r="I37" s="48">
        <f t="shared" si="2"/>
        <v>-12142570</v>
      </c>
      <c r="J37" s="48">
        <f t="shared" si="2"/>
        <v>31862836</v>
      </c>
      <c r="K37" s="48">
        <f t="shared" si="2"/>
        <v>-15049933</v>
      </c>
      <c r="L37" s="48">
        <f t="shared" si="2"/>
        <v>-7416271</v>
      </c>
      <c r="M37" s="48">
        <f t="shared" si="2"/>
        <v>23646963</v>
      </c>
      <c r="N37" s="48">
        <f t="shared" si="2"/>
        <v>1180759</v>
      </c>
      <c r="O37" s="48">
        <f t="shared" si="2"/>
        <v>-5947275</v>
      </c>
      <c r="P37" s="48">
        <f t="shared" si="2"/>
        <v>-16750300</v>
      </c>
      <c r="Q37" s="48">
        <f t="shared" si="2"/>
        <v>-4852084</v>
      </c>
      <c r="R37" s="48">
        <f t="shared" si="2"/>
        <v>-27549659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5493936</v>
      </c>
      <c r="X37" s="48">
        <f>IF(F21=F35,0,X21-X35)</f>
        <v>-4657709</v>
      </c>
      <c r="Y37" s="48">
        <f t="shared" si="2"/>
        <v>10151645</v>
      </c>
      <c r="Z37" s="49">
        <f>+IF(X37&lt;&gt;0,+(Y37/X37)*100,0)</f>
        <v>-217.9536119581537</v>
      </c>
      <c r="AA37" s="46">
        <f>+AA21-AA35</f>
        <v>-7739127</v>
      </c>
    </row>
    <row r="38" spans="1:27" ht="22.5" customHeight="1">
      <c r="A38" s="50" t="s">
        <v>60</v>
      </c>
      <c r="B38" s="29"/>
      <c r="C38" s="6">
        <v>28224753</v>
      </c>
      <c r="D38" s="6"/>
      <c r="E38" s="7">
        <v>23340000</v>
      </c>
      <c r="F38" s="8">
        <v>23340000</v>
      </c>
      <c r="G38" s="8">
        <v>96404</v>
      </c>
      <c r="H38" s="8">
        <v>91998</v>
      </c>
      <c r="I38" s="8">
        <v>91356</v>
      </c>
      <c r="J38" s="8">
        <v>279758</v>
      </c>
      <c r="K38" s="8">
        <v>1291231</v>
      </c>
      <c r="L38" s="8">
        <v>4583089</v>
      </c>
      <c r="M38" s="8">
        <v>3086273</v>
      </c>
      <c r="N38" s="8">
        <v>8960593</v>
      </c>
      <c r="O38" s="8">
        <v>1994264</v>
      </c>
      <c r="P38" s="8">
        <v>291843</v>
      </c>
      <c r="Q38" s="8">
        <v>91267</v>
      </c>
      <c r="R38" s="8">
        <v>2377374</v>
      </c>
      <c r="S38" s="8"/>
      <c r="T38" s="8"/>
      <c r="U38" s="8"/>
      <c r="V38" s="8"/>
      <c r="W38" s="8">
        <v>11617725</v>
      </c>
      <c r="X38" s="8">
        <v>17505000</v>
      </c>
      <c r="Y38" s="8">
        <v>-5887275</v>
      </c>
      <c r="Z38" s="2">
        <v>-33.63</v>
      </c>
      <c r="AA38" s="6">
        <v>23340000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>
        <v>32679</v>
      </c>
      <c r="J39" s="26">
        <v>32679</v>
      </c>
      <c r="K39" s="26">
        <v>-32679</v>
      </c>
      <c r="L39" s="26"/>
      <c r="M39" s="26"/>
      <c r="N39" s="26">
        <v>-32679</v>
      </c>
      <c r="O39" s="26">
        <v>21410</v>
      </c>
      <c r="P39" s="26"/>
      <c r="Q39" s="26">
        <v>-21410</v>
      </c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4020225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37403860</v>
      </c>
      <c r="D41" s="56">
        <f>SUM(D37:D40)</f>
        <v>0</v>
      </c>
      <c r="E41" s="57">
        <f t="shared" si="3"/>
        <v>17894148</v>
      </c>
      <c r="F41" s="58">
        <f t="shared" si="3"/>
        <v>15600873</v>
      </c>
      <c r="G41" s="58">
        <f t="shared" si="3"/>
        <v>42467648</v>
      </c>
      <c r="H41" s="58">
        <f t="shared" si="3"/>
        <v>1726160</v>
      </c>
      <c r="I41" s="58">
        <f t="shared" si="3"/>
        <v>-12018535</v>
      </c>
      <c r="J41" s="58">
        <f t="shared" si="3"/>
        <v>32175273</v>
      </c>
      <c r="K41" s="58">
        <f t="shared" si="3"/>
        <v>-13791381</v>
      </c>
      <c r="L41" s="58">
        <f t="shared" si="3"/>
        <v>-2833182</v>
      </c>
      <c r="M41" s="58">
        <f t="shared" si="3"/>
        <v>26733236</v>
      </c>
      <c r="N41" s="58">
        <f t="shared" si="3"/>
        <v>10108673</v>
      </c>
      <c r="O41" s="58">
        <f t="shared" si="3"/>
        <v>-3931601</v>
      </c>
      <c r="P41" s="58">
        <f t="shared" si="3"/>
        <v>-16458457</v>
      </c>
      <c r="Q41" s="58">
        <f t="shared" si="3"/>
        <v>-4782227</v>
      </c>
      <c r="R41" s="58">
        <f t="shared" si="3"/>
        <v>-25172285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17111661</v>
      </c>
      <c r="X41" s="58">
        <f t="shared" si="3"/>
        <v>12847291</v>
      </c>
      <c r="Y41" s="58">
        <f t="shared" si="3"/>
        <v>4264370</v>
      </c>
      <c r="Z41" s="59">
        <f>+IF(X41&lt;&gt;0,+(Y41/X41)*100,0)</f>
        <v>33.19275635618435</v>
      </c>
      <c r="AA41" s="56">
        <f>SUM(AA37:AA40)</f>
        <v>15600873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37403860</v>
      </c>
      <c r="D43" s="64">
        <f>+D41-D42</f>
        <v>0</v>
      </c>
      <c r="E43" s="65">
        <f t="shared" si="4"/>
        <v>17894148</v>
      </c>
      <c r="F43" s="66">
        <f t="shared" si="4"/>
        <v>15600873</v>
      </c>
      <c r="G43" s="66">
        <f t="shared" si="4"/>
        <v>42467648</v>
      </c>
      <c r="H43" s="66">
        <f t="shared" si="4"/>
        <v>1726160</v>
      </c>
      <c r="I43" s="66">
        <f t="shared" si="4"/>
        <v>-12018535</v>
      </c>
      <c r="J43" s="66">
        <f t="shared" si="4"/>
        <v>32175273</v>
      </c>
      <c r="K43" s="66">
        <f t="shared" si="4"/>
        <v>-13791381</v>
      </c>
      <c r="L43" s="66">
        <f t="shared" si="4"/>
        <v>-2833182</v>
      </c>
      <c r="M43" s="66">
        <f t="shared" si="4"/>
        <v>26733236</v>
      </c>
      <c r="N43" s="66">
        <f t="shared" si="4"/>
        <v>10108673</v>
      </c>
      <c r="O43" s="66">
        <f t="shared" si="4"/>
        <v>-3931601</v>
      </c>
      <c r="P43" s="66">
        <f t="shared" si="4"/>
        <v>-16458457</v>
      </c>
      <c r="Q43" s="66">
        <f t="shared" si="4"/>
        <v>-4782227</v>
      </c>
      <c r="R43" s="66">
        <f t="shared" si="4"/>
        <v>-25172285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17111661</v>
      </c>
      <c r="X43" s="66">
        <f t="shared" si="4"/>
        <v>12847291</v>
      </c>
      <c r="Y43" s="66">
        <f t="shared" si="4"/>
        <v>4264370</v>
      </c>
      <c r="Z43" s="67">
        <f>+IF(X43&lt;&gt;0,+(Y43/X43)*100,0)</f>
        <v>33.19275635618435</v>
      </c>
      <c r="AA43" s="64">
        <f>+AA41-AA42</f>
        <v>15600873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37403860</v>
      </c>
      <c r="D45" s="56">
        <f>SUM(D43:D44)</f>
        <v>0</v>
      </c>
      <c r="E45" s="57">
        <f t="shared" si="5"/>
        <v>17894148</v>
      </c>
      <c r="F45" s="58">
        <f t="shared" si="5"/>
        <v>15600873</v>
      </c>
      <c r="G45" s="58">
        <f t="shared" si="5"/>
        <v>42467648</v>
      </c>
      <c r="H45" s="58">
        <f t="shared" si="5"/>
        <v>1726160</v>
      </c>
      <c r="I45" s="58">
        <f t="shared" si="5"/>
        <v>-12018535</v>
      </c>
      <c r="J45" s="58">
        <f t="shared" si="5"/>
        <v>32175273</v>
      </c>
      <c r="K45" s="58">
        <f t="shared" si="5"/>
        <v>-13791381</v>
      </c>
      <c r="L45" s="58">
        <f t="shared" si="5"/>
        <v>-2833182</v>
      </c>
      <c r="M45" s="58">
        <f t="shared" si="5"/>
        <v>26733236</v>
      </c>
      <c r="N45" s="58">
        <f t="shared" si="5"/>
        <v>10108673</v>
      </c>
      <c r="O45" s="58">
        <f t="shared" si="5"/>
        <v>-3931601</v>
      </c>
      <c r="P45" s="58">
        <f t="shared" si="5"/>
        <v>-16458457</v>
      </c>
      <c r="Q45" s="58">
        <f t="shared" si="5"/>
        <v>-4782227</v>
      </c>
      <c r="R45" s="58">
        <f t="shared" si="5"/>
        <v>-25172285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17111661</v>
      </c>
      <c r="X45" s="58">
        <f t="shared" si="5"/>
        <v>12847291</v>
      </c>
      <c r="Y45" s="58">
        <f t="shared" si="5"/>
        <v>4264370</v>
      </c>
      <c r="Z45" s="59">
        <f>+IF(X45&lt;&gt;0,+(Y45/X45)*100,0)</f>
        <v>33.19275635618435</v>
      </c>
      <c r="AA45" s="56">
        <f>SUM(AA43:AA44)</f>
        <v>15600873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37403860</v>
      </c>
      <c r="D47" s="71">
        <f>SUM(D45:D46)</f>
        <v>0</v>
      </c>
      <c r="E47" s="72">
        <f t="shared" si="6"/>
        <v>17894148</v>
      </c>
      <c r="F47" s="73">
        <f t="shared" si="6"/>
        <v>15600873</v>
      </c>
      <c r="G47" s="73">
        <f t="shared" si="6"/>
        <v>42467648</v>
      </c>
      <c r="H47" s="74">
        <f t="shared" si="6"/>
        <v>1726160</v>
      </c>
      <c r="I47" s="74">
        <f t="shared" si="6"/>
        <v>-12018535</v>
      </c>
      <c r="J47" s="74">
        <f t="shared" si="6"/>
        <v>32175273</v>
      </c>
      <c r="K47" s="74">
        <f t="shared" si="6"/>
        <v>-13791381</v>
      </c>
      <c r="L47" s="74">
        <f t="shared" si="6"/>
        <v>-2833182</v>
      </c>
      <c r="M47" s="73">
        <f t="shared" si="6"/>
        <v>26733236</v>
      </c>
      <c r="N47" s="73">
        <f t="shared" si="6"/>
        <v>10108673</v>
      </c>
      <c r="O47" s="74">
        <f t="shared" si="6"/>
        <v>-3931601</v>
      </c>
      <c r="P47" s="74">
        <f t="shared" si="6"/>
        <v>-16458457</v>
      </c>
      <c r="Q47" s="74">
        <f t="shared" si="6"/>
        <v>-4782227</v>
      </c>
      <c r="R47" s="74">
        <f t="shared" si="6"/>
        <v>-25172285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17111661</v>
      </c>
      <c r="X47" s="74">
        <f t="shared" si="6"/>
        <v>12847291</v>
      </c>
      <c r="Y47" s="74">
        <f t="shared" si="6"/>
        <v>4264370</v>
      </c>
      <c r="Z47" s="75">
        <f>+IF(X47&lt;&gt;0,+(Y47/X47)*100,0)</f>
        <v>33.19275635618435</v>
      </c>
      <c r="AA47" s="76">
        <f>SUM(AA45:AA46)</f>
        <v>15600873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116359101</v>
      </c>
      <c r="D7" s="6"/>
      <c r="E7" s="7">
        <v>138196296</v>
      </c>
      <c r="F7" s="8">
        <v>138196296</v>
      </c>
      <c r="G7" s="8">
        <v>9002633</v>
      </c>
      <c r="H7" s="8">
        <v>12656940</v>
      </c>
      <c r="I7" s="8">
        <v>9853090</v>
      </c>
      <c r="J7" s="8">
        <v>31512663</v>
      </c>
      <c r="K7" s="8">
        <v>13515760</v>
      </c>
      <c r="L7" s="8">
        <v>11645475</v>
      </c>
      <c r="M7" s="8">
        <v>12582689</v>
      </c>
      <c r="N7" s="8">
        <v>37743924</v>
      </c>
      <c r="O7" s="8">
        <v>12634338</v>
      </c>
      <c r="P7" s="8">
        <v>12560541</v>
      </c>
      <c r="Q7" s="8">
        <v>21274967</v>
      </c>
      <c r="R7" s="8">
        <v>46469846</v>
      </c>
      <c r="S7" s="8"/>
      <c r="T7" s="8"/>
      <c r="U7" s="8"/>
      <c r="V7" s="8"/>
      <c r="W7" s="8">
        <v>115726433</v>
      </c>
      <c r="X7" s="8">
        <v>103647222</v>
      </c>
      <c r="Y7" s="8">
        <v>12079211</v>
      </c>
      <c r="Z7" s="2">
        <v>11.65</v>
      </c>
      <c r="AA7" s="6">
        <v>138196296</v>
      </c>
    </row>
    <row r="8" spans="1:27" ht="13.5">
      <c r="A8" s="25" t="s">
        <v>34</v>
      </c>
      <c r="B8" s="24"/>
      <c r="C8" s="6">
        <v>36781512</v>
      </c>
      <c r="D8" s="6"/>
      <c r="E8" s="7">
        <v>40646256</v>
      </c>
      <c r="F8" s="8">
        <v>40646256</v>
      </c>
      <c r="G8" s="8">
        <v>3442632</v>
      </c>
      <c r="H8" s="8">
        <v>3450277</v>
      </c>
      <c r="I8" s="8">
        <v>3263014</v>
      </c>
      <c r="J8" s="8">
        <v>10155923</v>
      </c>
      <c r="K8" s="8">
        <v>3015415</v>
      </c>
      <c r="L8" s="8">
        <v>4946362</v>
      </c>
      <c r="M8" s="8">
        <v>3458064</v>
      </c>
      <c r="N8" s="8">
        <v>11419841</v>
      </c>
      <c r="O8" s="8">
        <v>3363241</v>
      </c>
      <c r="P8" s="8">
        <v>3403562</v>
      </c>
      <c r="Q8" s="8">
        <v>3348966</v>
      </c>
      <c r="R8" s="8">
        <v>10115769</v>
      </c>
      <c r="S8" s="8"/>
      <c r="T8" s="8"/>
      <c r="U8" s="8"/>
      <c r="V8" s="8"/>
      <c r="W8" s="8">
        <v>31691533</v>
      </c>
      <c r="X8" s="8">
        <v>30484692</v>
      </c>
      <c r="Y8" s="8">
        <v>1206841</v>
      </c>
      <c r="Z8" s="2">
        <v>3.96</v>
      </c>
      <c r="AA8" s="6">
        <v>40646256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22689</v>
      </c>
      <c r="D11" s="6"/>
      <c r="E11" s="7">
        <v>127728</v>
      </c>
      <c r="F11" s="8">
        <v>127728</v>
      </c>
      <c r="G11" s="8">
        <v>-5120</v>
      </c>
      <c r="H11" s="8">
        <v>8696</v>
      </c>
      <c r="I11" s="8">
        <v>8696</v>
      </c>
      <c r="J11" s="8">
        <v>12272</v>
      </c>
      <c r="K11" s="8">
        <v>8696</v>
      </c>
      <c r="L11" s="8"/>
      <c r="M11" s="8">
        <v>8696</v>
      </c>
      <c r="N11" s="8">
        <v>17392</v>
      </c>
      <c r="O11" s="8">
        <v>8696</v>
      </c>
      <c r="P11" s="8">
        <v>8696</v>
      </c>
      <c r="Q11" s="8">
        <v>8696</v>
      </c>
      <c r="R11" s="8">
        <v>26088</v>
      </c>
      <c r="S11" s="8"/>
      <c r="T11" s="8"/>
      <c r="U11" s="8"/>
      <c r="V11" s="8"/>
      <c r="W11" s="8">
        <v>55752</v>
      </c>
      <c r="X11" s="8">
        <v>95796</v>
      </c>
      <c r="Y11" s="8">
        <v>-40044</v>
      </c>
      <c r="Z11" s="2">
        <v>-41.8</v>
      </c>
      <c r="AA11" s="6">
        <v>127728</v>
      </c>
    </row>
    <row r="12" spans="1:27" ht="13.5">
      <c r="A12" s="25" t="s">
        <v>37</v>
      </c>
      <c r="B12" s="29"/>
      <c r="C12" s="6">
        <v>12284946</v>
      </c>
      <c r="D12" s="6"/>
      <c r="E12" s="7">
        <v>4722372</v>
      </c>
      <c r="F12" s="8">
        <v>4722372</v>
      </c>
      <c r="G12" s="8">
        <v>1787300</v>
      </c>
      <c r="H12" s="8">
        <v>1138945</v>
      </c>
      <c r="I12" s="8">
        <v>1305330</v>
      </c>
      <c r="J12" s="8">
        <v>4231575</v>
      </c>
      <c r="K12" s="8">
        <v>1539904</v>
      </c>
      <c r="L12" s="8">
        <v>861488</v>
      </c>
      <c r="M12" s="8">
        <v>1948243</v>
      </c>
      <c r="N12" s="8">
        <v>4349635</v>
      </c>
      <c r="O12" s="8">
        <v>1672948</v>
      </c>
      <c r="P12" s="8">
        <v>1345416</v>
      </c>
      <c r="Q12" s="8">
        <v>1347528</v>
      </c>
      <c r="R12" s="8">
        <v>4365892</v>
      </c>
      <c r="S12" s="8"/>
      <c r="T12" s="8"/>
      <c r="U12" s="8"/>
      <c r="V12" s="8"/>
      <c r="W12" s="8">
        <v>12947102</v>
      </c>
      <c r="X12" s="8">
        <v>3541779</v>
      </c>
      <c r="Y12" s="8">
        <v>9405323</v>
      </c>
      <c r="Z12" s="2">
        <v>265.55</v>
      </c>
      <c r="AA12" s="6">
        <v>4722372</v>
      </c>
    </row>
    <row r="13" spans="1:27" ht="13.5">
      <c r="A13" s="23" t="s">
        <v>38</v>
      </c>
      <c r="B13" s="29"/>
      <c r="C13" s="6">
        <v>25768686</v>
      </c>
      <c r="D13" s="6"/>
      <c r="E13" s="7">
        <v>35706420</v>
      </c>
      <c r="F13" s="8">
        <v>35706420</v>
      </c>
      <c r="G13" s="8">
        <v>2470414</v>
      </c>
      <c r="H13" s="8">
        <v>2597710</v>
      </c>
      <c r="I13" s="8">
        <v>2645686</v>
      </c>
      <c r="J13" s="8">
        <v>7713810</v>
      </c>
      <c r="K13" s="8">
        <v>2578212</v>
      </c>
      <c r="L13" s="8">
        <v>2727601</v>
      </c>
      <c r="M13" s="8">
        <v>2812504</v>
      </c>
      <c r="N13" s="8">
        <v>8118317</v>
      </c>
      <c r="O13" s="8">
        <v>2563464</v>
      </c>
      <c r="P13" s="8">
        <v>2608969</v>
      </c>
      <c r="Q13" s="8">
        <v>2651181</v>
      </c>
      <c r="R13" s="8">
        <v>7823614</v>
      </c>
      <c r="S13" s="8"/>
      <c r="T13" s="8"/>
      <c r="U13" s="8"/>
      <c r="V13" s="8"/>
      <c r="W13" s="8">
        <v>23655741</v>
      </c>
      <c r="X13" s="8">
        <v>26779815</v>
      </c>
      <c r="Y13" s="8">
        <v>-3124074</v>
      </c>
      <c r="Z13" s="2">
        <v>-11.67</v>
      </c>
      <c r="AA13" s="6">
        <v>35706420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153287</v>
      </c>
      <c r="D15" s="6"/>
      <c r="E15" s="7">
        <v>728196</v>
      </c>
      <c r="F15" s="8">
        <v>728196</v>
      </c>
      <c r="G15" s="8">
        <v>15141</v>
      </c>
      <c r="H15" s="8">
        <v>16595</v>
      </c>
      <c r="I15" s="8">
        <v>8297</v>
      </c>
      <c r="J15" s="8">
        <v>40033</v>
      </c>
      <c r="K15" s="8"/>
      <c r="L15" s="8"/>
      <c r="M15" s="8"/>
      <c r="N15" s="8"/>
      <c r="O15" s="8">
        <v>8111</v>
      </c>
      <c r="P15" s="8">
        <v>16595</v>
      </c>
      <c r="Q15" s="8">
        <v>15868</v>
      </c>
      <c r="R15" s="8">
        <v>40574</v>
      </c>
      <c r="S15" s="8"/>
      <c r="T15" s="8"/>
      <c r="U15" s="8"/>
      <c r="V15" s="8"/>
      <c r="W15" s="8">
        <v>80607</v>
      </c>
      <c r="X15" s="8">
        <v>546147</v>
      </c>
      <c r="Y15" s="8">
        <v>-465540</v>
      </c>
      <c r="Z15" s="2">
        <v>-85.24</v>
      </c>
      <c r="AA15" s="6">
        <v>728196</v>
      </c>
    </row>
    <row r="16" spans="1:27" ht="13.5">
      <c r="A16" s="23" t="s">
        <v>41</v>
      </c>
      <c r="B16" s="29"/>
      <c r="C16" s="6">
        <v>21789</v>
      </c>
      <c r="D16" s="6"/>
      <c r="E16" s="7">
        <v>19152</v>
      </c>
      <c r="F16" s="8">
        <v>19152</v>
      </c>
      <c r="G16" s="8">
        <v>10000</v>
      </c>
      <c r="H16" s="8"/>
      <c r="I16" s="8"/>
      <c r="J16" s="8">
        <v>10000</v>
      </c>
      <c r="K16" s="8"/>
      <c r="L16" s="8">
        <v>1145</v>
      </c>
      <c r="M16" s="8"/>
      <c r="N16" s="8">
        <v>1145</v>
      </c>
      <c r="O16" s="8">
        <v>2290</v>
      </c>
      <c r="P16" s="8">
        <v>11145</v>
      </c>
      <c r="Q16" s="8"/>
      <c r="R16" s="8">
        <v>13435</v>
      </c>
      <c r="S16" s="8"/>
      <c r="T16" s="8"/>
      <c r="U16" s="8"/>
      <c r="V16" s="8"/>
      <c r="W16" s="8">
        <v>24580</v>
      </c>
      <c r="X16" s="8">
        <v>14364</v>
      </c>
      <c r="Y16" s="8">
        <v>10216</v>
      </c>
      <c r="Z16" s="2">
        <v>71.12</v>
      </c>
      <c r="AA16" s="6">
        <v>19152</v>
      </c>
    </row>
    <row r="17" spans="1:27" ht="13.5">
      <c r="A17" s="23" t="s">
        <v>42</v>
      </c>
      <c r="B17" s="29"/>
      <c r="C17" s="6">
        <v>1784837</v>
      </c>
      <c r="D17" s="6"/>
      <c r="E17" s="7">
        <v>1953216</v>
      </c>
      <c r="F17" s="8">
        <v>1953216</v>
      </c>
      <c r="G17" s="8"/>
      <c r="H17" s="8">
        <v>461176</v>
      </c>
      <c r="I17" s="8"/>
      <c r="J17" s="8">
        <v>461176</v>
      </c>
      <c r="K17" s="8"/>
      <c r="L17" s="8">
        <v>-461176</v>
      </c>
      <c r="M17" s="8">
        <v>922251</v>
      </c>
      <c r="N17" s="8">
        <v>461075</v>
      </c>
      <c r="O17" s="8">
        <v>461076</v>
      </c>
      <c r="P17" s="8"/>
      <c r="Q17" s="8"/>
      <c r="R17" s="8">
        <v>461076</v>
      </c>
      <c r="S17" s="8"/>
      <c r="T17" s="8"/>
      <c r="U17" s="8"/>
      <c r="V17" s="8"/>
      <c r="W17" s="8">
        <v>1383327</v>
      </c>
      <c r="X17" s="8">
        <v>1464912</v>
      </c>
      <c r="Y17" s="8">
        <v>-81585</v>
      </c>
      <c r="Z17" s="2">
        <v>-5.57</v>
      </c>
      <c r="AA17" s="6">
        <v>1953216</v>
      </c>
    </row>
    <row r="18" spans="1:27" ht="13.5">
      <c r="A18" s="23" t="s">
        <v>43</v>
      </c>
      <c r="B18" s="29"/>
      <c r="C18" s="6">
        <v>504594194</v>
      </c>
      <c r="D18" s="6"/>
      <c r="E18" s="7">
        <v>626172288</v>
      </c>
      <c r="F18" s="8">
        <v>627822288</v>
      </c>
      <c r="G18" s="8">
        <v>204918217</v>
      </c>
      <c r="H18" s="8">
        <v>6808747</v>
      </c>
      <c r="I18" s="8">
        <v>10983758</v>
      </c>
      <c r="J18" s="8">
        <v>222710722</v>
      </c>
      <c r="K18" s="8">
        <v>12249385</v>
      </c>
      <c r="L18" s="8">
        <v>842711</v>
      </c>
      <c r="M18" s="8">
        <v>180196674</v>
      </c>
      <c r="N18" s="8">
        <v>193288770</v>
      </c>
      <c r="O18" s="8">
        <v>820916</v>
      </c>
      <c r="P18" s="8">
        <v>11376560</v>
      </c>
      <c r="Q18" s="8">
        <v>134909562</v>
      </c>
      <c r="R18" s="8">
        <v>147107038</v>
      </c>
      <c r="S18" s="8"/>
      <c r="T18" s="8"/>
      <c r="U18" s="8"/>
      <c r="V18" s="8"/>
      <c r="W18" s="8">
        <v>563106530</v>
      </c>
      <c r="X18" s="8">
        <v>470660466</v>
      </c>
      <c r="Y18" s="8">
        <v>92446064</v>
      </c>
      <c r="Z18" s="2">
        <v>19.64</v>
      </c>
      <c r="AA18" s="6">
        <v>627822288</v>
      </c>
    </row>
    <row r="19" spans="1:27" ht="13.5">
      <c r="A19" s="23" t="s">
        <v>44</v>
      </c>
      <c r="B19" s="29"/>
      <c r="C19" s="6">
        <v>4596460</v>
      </c>
      <c r="D19" s="6"/>
      <c r="E19" s="7">
        <v>42352116</v>
      </c>
      <c r="F19" s="26">
        <v>42352116</v>
      </c>
      <c r="G19" s="26">
        <v>668201</v>
      </c>
      <c r="H19" s="26">
        <v>3255708</v>
      </c>
      <c r="I19" s="26">
        <v>1781822</v>
      </c>
      <c r="J19" s="26">
        <v>5705731</v>
      </c>
      <c r="K19" s="26">
        <v>1819522</v>
      </c>
      <c r="L19" s="26">
        <v>200500</v>
      </c>
      <c r="M19" s="26">
        <v>2714913</v>
      </c>
      <c r="N19" s="26">
        <v>4734935</v>
      </c>
      <c r="O19" s="26">
        <v>-308385</v>
      </c>
      <c r="P19" s="26">
        <v>1828305</v>
      </c>
      <c r="Q19" s="26">
        <v>1643518</v>
      </c>
      <c r="R19" s="26">
        <v>3163438</v>
      </c>
      <c r="S19" s="26"/>
      <c r="T19" s="26"/>
      <c r="U19" s="26"/>
      <c r="V19" s="26"/>
      <c r="W19" s="26">
        <v>13604104</v>
      </c>
      <c r="X19" s="26">
        <v>31764087</v>
      </c>
      <c r="Y19" s="26">
        <v>-18159983</v>
      </c>
      <c r="Z19" s="27">
        <v>-57.17</v>
      </c>
      <c r="AA19" s="28">
        <v>42352116</v>
      </c>
    </row>
    <row r="20" spans="1:27" ht="13.5">
      <c r="A20" s="23" t="s">
        <v>45</v>
      </c>
      <c r="B20" s="29"/>
      <c r="C20" s="6">
        <v>840966</v>
      </c>
      <c r="D20" s="6"/>
      <c r="E20" s="7"/>
      <c r="F20" s="8"/>
      <c r="G20" s="8"/>
      <c r="H20" s="8"/>
      <c r="I20" s="30"/>
      <c r="J20" s="8"/>
      <c r="K20" s="8"/>
      <c r="L20" s="8"/>
      <c r="M20" s="8">
        <v>100601</v>
      </c>
      <c r="N20" s="8">
        <v>100601</v>
      </c>
      <c r="O20" s="8"/>
      <c r="P20" s="30"/>
      <c r="Q20" s="8"/>
      <c r="R20" s="8"/>
      <c r="S20" s="8"/>
      <c r="T20" s="8"/>
      <c r="U20" s="8"/>
      <c r="V20" s="8"/>
      <c r="W20" s="30">
        <v>100601</v>
      </c>
      <c r="X20" s="8"/>
      <c r="Y20" s="8">
        <v>100601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703208467</v>
      </c>
      <c r="D21" s="33">
        <f t="shared" si="0"/>
        <v>0</v>
      </c>
      <c r="E21" s="34">
        <f t="shared" si="0"/>
        <v>890624040</v>
      </c>
      <c r="F21" s="35">
        <f t="shared" si="0"/>
        <v>892274040</v>
      </c>
      <c r="G21" s="35">
        <f t="shared" si="0"/>
        <v>222309418</v>
      </c>
      <c r="H21" s="35">
        <f t="shared" si="0"/>
        <v>30394794</v>
      </c>
      <c r="I21" s="35">
        <f t="shared" si="0"/>
        <v>29849693</v>
      </c>
      <c r="J21" s="35">
        <f t="shared" si="0"/>
        <v>282553905</v>
      </c>
      <c r="K21" s="35">
        <f t="shared" si="0"/>
        <v>34726894</v>
      </c>
      <c r="L21" s="35">
        <f t="shared" si="0"/>
        <v>20764106</v>
      </c>
      <c r="M21" s="35">
        <f t="shared" si="0"/>
        <v>204744635</v>
      </c>
      <c r="N21" s="35">
        <f t="shared" si="0"/>
        <v>260235635</v>
      </c>
      <c r="O21" s="35">
        <f t="shared" si="0"/>
        <v>21226695</v>
      </c>
      <c r="P21" s="35">
        <f t="shared" si="0"/>
        <v>33159789</v>
      </c>
      <c r="Q21" s="35">
        <f t="shared" si="0"/>
        <v>165200286</v>
      </c>
      <c r="R21" s="35">
        <f t="shared" si="0"/>
        <v>219586770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762376310</v>
      </c>
      <c r="X21" s="35">
        <f t="shared" si="0"/>
        <v>668999280</v>
      </c>
      <c r="Y21" s="35">
        <f t="shared" si="0"/>
        <v>93377030</v>
      </c>
      <c r="Z21" s="36">
        <f>+IF(X21&lt;&gt;0,+(Y21/X21)*100,0)</f>
        <v>13.957717562864941</v>
      </c>
      <c r="AA21" s="33">
        <f>SUM(AA5:AA20)</f>
        <v>892274040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202180072</v>
      </c>
      <c r="D24" s="6"/>
      <c r="E24" s="7">
        <v>264463440</v>
      </c>
      <c r="F24" s="8">
        <v>264463440</v>
      </c>
      <c r="G24" s="8">
        <v>18476310</v>
      </c>
      <c r="H24" s="8">
        <v>19067211</v>
      </c>
      <c r="I24" s="8">
        <v>19200561</v>
      </c>
      <c r="J24" s="8">
        <v>56744082</v>
      </c>
      <c r="K24" s="8">
        <v>18839753</v>
      </c>
      <c r="L24" s="8">
        <v>19768149</v>
      </c>
      <c r="M24" s="8">
        <v>17491284</v>
      </c>
      <c r="N24" s="8">
        <v>56099186</v>
      </c>
      <c r="O24" s="8">
        <v>17236536</v>
      </c>
      <c r="P24" s="8">
        <v>19562532</v>
      </c>
      <c r="Q24" s="8">
        <v>19551658</v>
      </c>
      <c r="R24" s="8">
        <v>56350726</v>
      </c>
      <c r="S24" s="8"/>
      <c r="T24" s="8"/>
      <c r="U24" s="8"/>
      <c r="V24" s="8"/>
      <c r="W24" s="8">
        <v>169193994</v>
      </c>
      <c r="X24" s="8">
        <v>198347580</v>
      </c>
      <c r="Y24" s="8">
        <v>-29153586</v>
      </c>
      <c r="Z24" s="2">
        <v>-14.7</v>
      </c>
      <c r="AA24" s="6">
        <v>264463440</v>
      </c>
    </row>
    <row r="25" spans="1:27" ht="13.5">
      <c r="A25" s="25" t="s">
        <v>49</v>
      </c>
      <c r="B25" s="24"/>
      <c r="C25" s="6">
        <v>8603848</v>
      </c>
      <c r="D25" s="6"/>
      <c r="E25" s="7">
        <v>10941216</v>
      </c>
      <c r="F25" s="8">
        <v>10941216</v>
      </c>
      <c r="G25" s="8">
        <v>710764</v>
      </c>
      <c r="H25" s="8">
        <v>721686</v>
      </c>
      <c r="I25" s="8">
        <v>649977</v>
      </c>
      <c r="J25" s="8">
        <v>2082427</v>
      </c>
      <c r="K25" s="8">
        <v>740657</v>
      </c>
      <c r="L25" s="8">
        <v>720287</v>
      </c>
      <c r="M25" s="8">
        <v>709269</v>
      </c>
      <c r="N25" s="8">
        <v>2170213</v>
      </c>
      <c r="O25" s="8">
        <v>711826</v>
      </c>
      <c r="P25" s="8">
        <v>712887</v>
      </c>
      <c r="Q25" s="8">
        <v>717279</v>
      </c>
      <c r="R25" s="8">
        <v>2141992</v>
      </c>
      <c r="S25" s="8"/>
      <c r="T25" s="8"/>
      <c r="U25" s="8"/>
      <c r="V25" s="8"/>
      <c r="W25" s="8">
        <v>6394632</v>
      </c>
      <c r="X25" s="8">
        <v>8205912</v>
      </c>
      <c r="Y25" s="8">
        <v>-1811280</v>
      </c>
      <c r="Z25" s="2">
        <v>-22.07</v>
      </c>
      <c r="AA25" s="6">
        <v>10941216</v>
      </c>
    </row>
    <row r="26" spans="1:27" ht="13.5">
      <c r="A26" s="25" t="s">
        <v>50</v>
      </c>
      <c r="B26" s="24"/>
      <c r="C26" s="6">
        <v>65022454</v>
      </c>
      <c r="D26" s="6"/>
      <c r="E26" s="7">
        <v>29421384</v>
      </c>
      <c r="F26" s="8">
        <v>29421384</v>
      </c>
      <c r="G26" s="8"/>
      <c r="H26" s="8"/>
      <c r="I26" s="8"/>
      <c r="J26" s="8"/>
      <c r="K26" s="8"/>
      <c r="L26" s="8"/>
      <c r="M26" s="8">
        <v>14710692</v>
      </c>
      <c r="N26" s="8">
        <v>14710692</v>
      </c>
      <c r="O26" s="8">
        <v>2451782</v>
      </c>
      <c r="P26" s="8"/>
      <c r="Q26" s="8">
        <v>-30033909</v>
      </c>
      <c r="R26" s="8">
        <v>-27582127</v>
      </c>
      <c r="S26" s="8"/>
      <c r="T26" s="8"/>
      <c r="U26" s="8"/>
      <c r="V26" s="8"/>
      <c r="W26" s="8">
        <v>-12871435</v>
      </c>
      <c r="X26" s="8">
        <v>22066038</v>
      </c>
      <c r="Y26" s="8">
        <v>-34937473</v>
      </c>
      <c r="Z26" s="2">
        <v>-158.33</v>
      </c>
      <c r="AA26" s="6">
        <v>29421384</v>
      </c>
    </row>
    <row r="27" spans="1:27" ht="13.5">
      <c r="A27" s="25" t="s">
        <v>51</v>
      </c>
      <c r="B27" s="24"/>
      <c r="C27" s="6">
        <v>104329754</v>
      </c>
      <c r="D27" s="6"/>
      <c r="E27" s="7">
        <v>85911816</v>
      </c>
      <c r="F27" s="8">
        <v>85911816</v>
      </c>
      <c r="G27" s="8"/>
      <c r="H27" s="8">
        <v>24934532</v>
      </c>
      <c r="I27" s="8"/>
      <c r="J27" s="8">
        <v>24934532</v>
      </c>
      <c r="K27" s="8">
        <v>8401530</v>
      </c>
      <c r="L27" s="8">
        <v>8129587</v>
      </c>
      <c r="M27" s="8">
        <v>8832213</v>
      </c>
      <c r="N27" s="8">
        <v>25363330</v>
      </c>
      <c r="O27" s="8">
        <v>8690876</v>
      </c>
      <c r="P27" s="8">
        <v>8547981</v>
      </c>
      <c r="Q27" s="8">
        <v>7821507</v>
      </c>
      <c r="R27" s="8">
        <v>25060364</v>
      </c>
      <c r="S27" s="8"/>
      <c r="T27" s="8"/>
      <c r="U27" s="8"/>
      <c r="V27" s="8"/>
      <c r="W27" s="8">
        <v>75358226</v>
      </c>
      <c r="X27" s="8">
        <v>64433862</v>
      </c>
      <c r="Y27" s="8">
        <v>10924364</v>
      </c>
      <c r="Z27" s="2">
        <v>16.95</v>
      </c>
      <c r="AA27" s="6">
        <v>85911816</v>
      </c>
    </row>
    <row r="28" spans="1:27" ht="13.5">
      <c r="A28" s="25" t="s">
        <v>52</v>
      </c>
      <c r="B28" s="24"/>
      <c r="C28" s="6">
        <v>8947013</v>
      </c>
      <c r="D28" s="6"/>
      <c r="E28" s="7">
        <v>12402624</v>
      </c>
      <c r="F28" s="8">
        <v>12402624</v>
      </c>
      <c r="G28" s="8">
        <v>796562</v>
      </c>
      <c r="H28" s="8">
        <v>-2381872</v>
      </c>
      <c r="I28" s="8">
        <v>2249969</v>
      </c>
      <c r="J28" s="8">
        <v>664659</v>
      </c>
      <c r="K28" s="8">
        <v>1414313</v>
      </c>
      <c r="L28" s="8">
        <v>303812</v>
      </c>
      <c r="M28" s="8">
        <v>1104188</v>
      </c>
      <c r="N28" s="8">
        <v>2822313</v>
      </c>
      <c r="O28" s="8">
        <v>294044</v>
      </c>
      <c r="P28" s="8">
        <v>275983</v>
      </c>
      <c r="Q28" s="8">
        <v>1483375</v>
      </c>
      <c r="R28" s="8">
        <v>2053402</v>
      </c>
      <c r="S28" s="8"/>
      <c r="T28" s="8"/>
      <c r="U28" s="8"/>
      <c r="V28" s="8"/>
      <c r="W28" s="8">
        <v>5540374</v>
      </c>
      <c r="X28" s="8">
        <v>9301968</v>
      </c>
      <c r="Y28" s="8">
        <v>-3761594</v>
      </c>
      <c r="Z28" s="2">
        <v>-40.44</v>
      </c>
      <c r="AA28" s="6">
        <v>12402624</v>
      </c>
    </row>
    <row r="29" spans="1:27" ht="13.5">
      <c r="A29" s="25" t="s">
        <v>53</v>
      </c>
      <c r="B29" s="24"/>
      <c r="C29" s="6">
        <v>150578471</v>
      </c>
      <c r="D29" s="6"/>
      <c r="E29" s="7">
        <v>132056832</v>
      </c>
      <c r="F29" s="8">
        <v>132056832</v>
      </c>
      <c r="G29" s="8">
        <v>13806636</v>
      </c>
      <c r="H29" s="8">
        <v>10664394</v>
      </c>
      <c r="I29" s="8">
        <v>13452435</v>
      </c>
      <c r="J29" s="8">
        <v>37923465</v>
      </c>
      <c r="K29" s="8">
        <v>13486688</v>
      </c>
      <c r="L29" s="8">
        <v>-1141047</v>
      </c>
      <c r="M29" s="8">
        <v>40134052</v>
      </c>
      <c r="N29" s="8">
        <v>52479693</v>
      </c>
      <c r="O29" s="8">
        <v>26578530</v>
      </c>
      <c r="P29" s="8">
        <v>-12865867</v>
      </c>
      <c r="Q29" s="8">
        <v>15213779</v>
      </c>
      <c r="R29" s="8">
        <v>28926442</v>
      </c>
      <c r="S29" s="8"/>
      <c r="T29" s="8"/>
      <c r="U29" s="8"/>
      <c r="V29" s="8"/>
      <c r="W29" s="8">
        <v>119329600</v>
      </c>
      <c r="X29" s="8">
        <v>99042624</v>
      </c>
      <c r="Y29" s="8">
        <v>20286976</v>
      </c>
      <c r="Z29" s="2">
        <v>20.48</v>
      </c>
      <c r="AA29" s="6">
        <v>132056832</v>
      </c>
    </row>
    <row r="30" spans="1:27" ht="13.5">
      <c r="A30" s="25" t="s">
        <v>54</v>
      </c>
      <c r="B30" s="24"/>
      <c r="C30" s="6">
        <v>7390115</v>
      </c>
      <c r="D30" s="6"/>
      <c r="E30" s="7">
        <v>25178148</v>
      </c>
      <c r="F30" s="8">
        <v>25178148</v>
      </c>
      <c r="G30" s="8">
        <v>237909</v>
      </c>
      <c r="H30" s="8">
        <v>1565851</v>
      </c>
      <c r="I30" s="8">
        <v>-1614239</v>
      </c>
      <c r="J30" s="8">
        <v>189521</v>
      </c>
      <c r="K30" s="8">
        <v>4748665</v>
      </c>
      <c r="L30" s="8">
        <v>533645</v>
      </c>
      <c r="M30" s="8">
        <v>1057748</v>
      </c>
      <c r="N30" s="8">
        <v>6340058</v>
      </c>
      <c r="O30" s="8">
        <v>1439405</v>
      </c>
      <c r="P30" s="8">
        <v>650142</v>
      </c>
      <c r="Q30" s="8">
        <v>2597299</v>
      </c>
      <c r="R30" s="8">
        <v>4686846</v>
      </c>
      <c r="S30" s="8"/>
      <c r="T30" s="8"/>
      <c r="U30" s="8"/>
      <c r="V30" s="8"/>
      <c r="W30" s="8">
        <v>11216425</v>
      </c>
      <c r="X30" s="8">
        <v>18883611</v>
      </c>
      <c r="Y30" s="8">
        <v>-7667186</v>
      </c>
      <c r="Z30" s="2">
        <v>-40.6</v>
      </c>
      <c r="AA30" s="6">
        <v>25178148</v>
      </c>
    </row>
    <row r="31" spans="1:27" ht="13.5">
      <c r="A31" s="25" t="s">
        <v>55</v>
      </c>
      <c r="B31" s="24"/>
      <c r="C31" s="6">
        <v>119319071</v>
      </c>
      <c r="D31" s="6"/>
      <c r="E31" s="7">
        <v>143025180</v>
      </c>
      <c r="F31" s="8">
        <v>151962920</v>
      </c>
      <c r="G31" s="8">
        <v>2901507</v>
      </c>
      <c r="H31" s="8">
        <v>13303794</v>
      </c>
      <c r="I31" s="8">
        <v>16576974</v>
      </c>
      <c r="J31" s="8">
        <v>32782275</v>
      </c>
      <c r="K31" s="8">
        <v>11197225</v>
      </c>
      <c r="L31" s="8">
        <v>6665943</v>
      </c>
      <c r="M31" s="8">
        <v>18737334</v>
      </c>
      <c r="N31" s="8">
        <v>36600502</v>
      </c>
      <c r="O31" s="8">
        <v>11381638</v>
      </c>
      <c r="P31" s="8">
        <v>10650446</v>
      </c>
      <c r="Q31" s="8">
        <v>22002858</v>
      </c>
      <c r="R31" s="8">
        <v>44034942</v>
      </c>
      <c r="S31" s="8"/>
      <c r="T31" s="8"/>
      <c r="U31" s="8"/>
      <c r="V31" s="8"/>
      <c r="W31" s="8">
        <v>113417719</v>
      </c>
      <c r="X31" s="8">
        <v>113417690</v>
      </c>
      <c r="Y31" s="8">
        <v>29</v>
      </c>
      <c r="Z31" s="2"/>
      <c r="AA31" s="6">
        <v>151962920</v>
      </c>
    </row>
    <row r="32" spans="1:27" ht="13.5">
      <c r="A32" s="25" t="s">
        <v>43</v>
      </c>
      <c r="B32" s="24"/>
      <c r="C32" s="6">
        <v>228845</v>
      </c>
      <c r="D32" s="6"/>
      <c r="E32" s="7">
        <v>31813908</v>
      </c>
      <c r="F32" s="8">
        <v>31813908</v>
      </c>
      <c r="G32" s="8"/>
      <c r="H32" s="8">
        <v>13319891</v>
      </c>
      <c r="I32" s="8"/>
      <c r="J32" s="8">
        <v>13319891</v>
      </c>
      <c r="K32" s="8"/>
      <c r="L32" s="8"/>
      <c r="M32" s="8">
        <v>11603423</v>
      </c>
      <c r="N32" s="8">
        <v>11603423</v>
      </c>
      <c r="O32" s="8">
        <v>1748958</v>
      </c>
      <c r="P32" s="8"/>
      <c r="Q32" s="8"/>
      <c r="R32" s="8">
        <v>1748958</v>
      </c>
      <c r="S32" s="8"/>
      <c r="T32" s="8"/>
      <c r="U32" s="8"/>
      <c r="V32" s="8"/>
      <c r="W32" s="8">
        <v>26672272</v>
      </c>
      <c r="X32" s="8">
        <v>23860431</v>
      </c>
      <c r="Y32" s="8">
        <v>2811841</v>
      </c>
      <c r="Z32" s="2">
        <v>11.78</v>
      </c>
      <c r="AA32" s="6">
        <v>31813908</v>
      </c>
    </row>
    <row r="33" spans="1:27" ht="13.5">
      <c r="A33" s="25" t="s">
        <v>56</v>
      </c>
      <c r="B33" s="24"/>
      <c r="C33" s="6">
        <v>127620787</v>
      </c>
      <c r="D33" s="6"/>
      <c r="E33" s="7">
        <v>152149812</v>
      </c>
      <c r="F33" s="8">
        <v>152171812</v>
      </c>
      <c r="G33" s="8">
        <v>7423426</v>
      </c>
      <c r="H33" s="8">
        <v>11179198</v>
      </c>
      <c r="I33" s="8">
        <v>5911128</v>
      </c>
      <c r="J33" s="8">
        <v>24513752</v>
      </c>
      <c r="K33" s="8">
        <v>17108678</v>
      </c>
      <c r="L33" s="8">
        <v>11708135</v>
      </c>
      <c r="M33" s="8">
        <v>8465029</v>
      </c>
      <c r="N33" s="8">
        <v>37281842</v>
      </c>
      <c r="O33" s="8">
        <v>7337223</v>
      </c>
      <c r="P33" s="8">
        <v>8754659</v>
      </c>
      <c r="Q33" s="8">
        <v>6773183</v>
      </c>
      <c r="R33" s="8">
        <v>22865065</v>
      </c>
      <c r="S33" s="8"/>
      <c r="T33" s="8"/>
      <c r="U33" s="8"/>
      <c r="V33" s="8"/>
      <c r="W33" s="8">
        <v>84660659</v>
      </c>
      <c r="X33" s="8">
        <v>114127759</v>
      </c>
      <c r="Y33" s="8">
        <v>-29467100</v>
      </c>
      <c r="Z33" s="2">
        <v>-25.82</v>
      </c>
      <c r="AA33" s="6">
        <v>152171812</v>
      </c>
    </row>
    <row r="34" spans="1:27" ht="13.5">
      <c r="A34" s="23" t="s">
        <v>57</v>
      </c>
      <c r="B34" s="29"/>
      <c r="C34" s="6">
        <v>7830032</v>
      </c>
      <c r="D34" s="6"/>
      <c r="E34" s="7"/>
      <c r="F34" s="8"/>
      <c r="G34" s="8"/>
      <c r="H34" s="8"/>
      <c r="I34" s="8"/>
      <c r="J34" s="8"/>
      <c r="K34" s="8"/>
      <c r="L34" s="8"/>
      <c r="M34" s="8">
        <v>105706</v>
      </c>
      <c r="N34" s="8">
        <v>105706</v>
      </c>
      <c r="O34" s="8"/>
      <c r="P34" s="8"/>
      <c r="Q34" s="8"/>
      <c r="R34" s="8"/>
      <c r="S34" s="8"/>
      <c r="T34" s="8"/>
      <c r="U34" s="8"/>
      <c r="V34" s="8"/>
      <c r="W34" s="8">
        <v>105706</v>
      </c>
      <c r="X34" s="8"/>
      <c r="Y34" s="8">
        <v>105706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802050462</v>
      </c>
      <c r="D35" s="33">
        <f>SUM(D24:D34)</f>
        <v>0</v>
      </c>
      <c r="E35" s="34">
        <f t="shared" si="1"/>
        <v>887364360</v>
      </c>
      <c r="F35" s="35">
        <f t="shared" si="1"/>
        <v>896324100</v>
      </c>
      <c r="G35" s="35">
        <f t="shared" si="1"/>
        <v>44353114</v>
      </c>
      <c r="H35" s="35">
        <f t="shared" si="1"/>
        <v>92374685</v>
      </c>
      <c r="I35" s="35">
        <f t="shared" si="1"/>
        <v>56426805</v>
      </c>
      <c r="J35" s="35">
        <f t="shared" si="1"/>
        <v>193154604</v>
      </c>
      <c r="K35" s="35">
        <f t="shared" si="1"/>
        <v>75937509</v>
      </c>
      <c r="L35" s="35">
        <f t="shared" si="1"/>
        <v>46688511</v>
      </c>
      <c r="M35" s="35">
        <f t="shared" si="1"/>
        <v>122950938</v>
      </c>
      <c r="N35" s="35">
        <f t="shared" si="1"/>
        <v>245576958</v>
      </c>
      <c r="O35" s="35">
        <f t="shared" si="1"/>
        <v>77870818</v>
      </c>
      <c r="P35" s="35">
        <f t="shared" si="1"/>
        <v>36288763</v>
      </c>
      <c r="Q35" s="35">
        <f t="shared" si="1"/>
        <v>46127029</v>
      </c>
      <c r="R35" s="35">
        <f t="shared" si="1"/>
        <v>160286610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599018172</v>
      </c>
      <c r="X35" s="35">
        <f t="shared" si="1"/>
        <v>671687475</v>
      </c>
      <c r="Y35" s="35">
        <f t="shared" si="1"/>
        <v>-72669303</v>
      </c>
      <c r="Z35" s="36">
        <f>+IF(X35&lt;&gt;0,+(Y35/X35)*100,0)</f>
        <v>-10.818915895372323</v>
      </c>
      <c r="AA35" s="33">
        <f>SUM(AA24:AA34)</f>
        <v>896324100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-98841995</v>
      </c>
      <c r="D37" s="46">
        <f>+D21-D35</f>
        <v>0</v>
      </c>
      <c r="E37" s="47">
        <f t="shared" si="2"/>
        <v>3259680</v>
      </c>
      <c r="F37" s="48">
        <f t="shared" si="2"/>
        <v>-4050060</v>
      </c>
      <c r="G37" s="48">
        <f t="shared" si="2"/>
        <v>177956304</v>
      </c>
      <c r="H37" s="48">
        <f t="shared" si="2"/>
        <v>-61979891</v>
      </c>
      <c r="I37" s="48">
        <f t="shared" si="2"/>
        <v>-26577112</v>
      </c>
      <c r="J37" s="48">
        <f t="shared" si="2"/>
        <v>89399301</v>
      </c>
      <c r="K37" s="48">
        <f t="shared" si="2"/>
        <v>-41210615</v>
      </c>
      <c r="L37" s="48">
        <f t="shared" si="2"/>
        <v>-25924405</v>
      </c>
      <c r="M37" s="48">
        <f t="shared" si="2"/>
        <v>81793697</v>
      </c>
      <c r="N37" s="48">
        <f t="shared" si="2"/>
        <v>14658677</v>
      </c>
      <c r="O37" s="48">
        <f t="shared" si="2"/>
        <v>-56644123</v>
      </c>
      <c r="P37" s="48">
        <f t="shared" si="2"/>
        <v>-3128974</v>
      </c>
      <c r="Q37" s="48">
        <f t="shared" si="2"/>
        <v>119073257</v>
      </c>
      <c r="R37" s="48">
        <f t="shared" si="2"/>
        <v>59300160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163358138</v>
      </c>
      <c r="X37" s="48">
        <f>IF(F21=F35,0,X21-X35)</f>
        <v>-2688195</v>
      </c>
      <c r="Y37" s="48">
        <f t="shared" si="2"/>
        <v>166046333</v>
      </c>
      <c r="Z37" s="49">
        <f>+IF(X37&lt;&gt;0,+(Y37/X37)*100,0)</f>
        <v>-6176.870837123051</v>
      </c>
      <c r="AA37" s="46">
        <f>+AA21-AA35</f>
        <v>-4050060</v>
      </c>
    </row>
    <row r="38" spans="1:27" ht="22.5" customHeight="1">
      <c r="A38" s="50" t="s">
        <v>60</v>
      </c>
      <c r="B38" s="29"/>
      <c r="C38" s="6">
        <v>285517019</v>
      </c>
      <c r="D38" s="6"/>
      <c r="E38" s="7">
        <v>301596000</v>
      </c>
      <c r="F38" s="8">
        <v>303596000</v>
      </c>
      <c r="G38" s="8"/>
      <c r="H38" s="8">
        <v>19047327</v>
      </c>
      <c r="I38" s="8"/>
      <c r="J38" s="8">
        <v>19047327</v>
      </c>
      <c r="K38" s="8">
        <v>20393962</v>
      </c>
      <c r="L38" s="8">
        <v>13926151</v>
      </c>
      <c r="M38" s="8">
        <v>31589230</v>
      </c>
      <c r="N38" s="8">
        <v>65909343</v>
      </c>
      <c r="O38" s="8">
        <v>6791232</v>
      </c>
      <c r="P38" s="8">
        <v>25520830</v>
      </c>
      <c r="Q38" s="8">
        <v>31003854</v>
      </c>
      <c r="R38" s="8">
        <v>63315916</v>
      </c>
      <c r="S38" s="8"/>
      <c r="T38" s="8"/>
      <c r="U38" s="8"/>
      <c r="V38" s="8"/>
      <c r="W38" s="8">
        <v>148272586</v>
      </c>
      <c r="X38" s="8">
        <v>227447000</v>
      </c>
      <c r="Y38" s="8">
        <v>-79174414</v>
      </c>
      <c r="Z38" s="2">
        <v>-34.81</v>
      </c>
      <c r="AA38" s="6">
        <v>303596000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>
        <v>-1525166</v>
      </c>
      <c r="I40" s="52"/>
      <c r="J40" s="8">
        <v>-1525166</v>
      </c>
      <c r="K40" s="52"/>
      <c r="L40" s="52"/>
      <c r="M40" s="8"/>
      <c r="N40" s="52"/>
      <c r="O40" s="52">
        <v>1525166</v>
      </c>
      <c r="P40" s="52"/>
      <c r="Q40" s="8"/>
      <c r="R40" s="52">
        <v>1525166</v>
      </c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186675024</v>
      </c>
      <c r="D41" s="56">
        <f>SUM(D37:D40)</f>
        <v>0</v>
      </c>
      <c r="E41" s="57">
        <f t="shared" si="3"/>
        <v>304855680</v>
      </c>
      <c r="F41" s="58">
        <f t="shared" si="3"/>
        <v>299545940</v>
      </c>
      <c r="G41" s="58">
        <f t="shared" si="3"/>
        <v>177956304</v>
      </c>
      <c r="H41" s="58">
        <f t="shared" si="3"/>
        <v>-44457730</v>
      </c>
      <c r="I41" s="58">
        <f t="shared" si="3"/>
        <v>-26577112</v>
      </c>
      <c r="J41" s="58">
        <f t="shared" si="3"/>
        <v>106921462</v>
      </c>
      <c r="K41" s="58">
        <f t="shared" si="3"/>
        <v>-20816653</v>
      </c>
      <c r="L41" s="58">
        <f t="shared" si="3"/>
        <v>-11998254</v>
      </c>
      <c r="M41" s="58">
        <f t="shared" si="3"/>
        <v>113382927</v>
      </c>
      <c r="N41" s="58">
        <f t="shared" si="3"/>
        <v>80568020</v>
      </c>
      <c r="O41" s="58">
        <f t="shared" si="3"/>
        <v>-48327725</v>
      </c>
      <c r="P41" s="58">
        <f t="shared" si="3"/>
        <v>22391856</v>
      </c>
      <c r="Q41" s="58">
        <f t="shared" si="3"/>
        <v>150077111</v>
      </c>
      <c r="R41" s="58">
        <f t="shared" si="3"/>
        <v>124141242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311630724</v>
      </c>
      <c r="X41" s="58">
        <f t="shared" si="3"/>
        <v>224758805</v>
      </c>
      <c r="Y41" s="58">
        <f t="shared" si="3"/>
        <v>86871919</v>
      </c>
      <c r="Z41" s="59">
        <f>+IF(X41&lt;&gt;0,+(Y41/X41)*100,0)</f>
        <v>38.65117497843967</v>
      </c>
      <c r="AA41" s="56">
        <f>SUM(AA37:AA40)</f>
        <v>299545940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186675024</v>
      </c>
      <c r="D43" s="64">
        <f>+D41-D42</f>
        <v>0</v>
      </c>
      <c r="E43" s="65">
        <f t="shared" si="4"/>
        <v>304855680</v>
      </c>
      <c r="F43" s="66">
        <f t="shared" si="4"/>
        <v>299545940</v>
      </c>
      <c r="G43" s="66">
        <f t="shared" si="4"/>
        <v>177956304</v>
      </c>
      <c r="H43" s="66">
        <f t="shared" si="4"/>
        <v>-44457730</v>
      </c>
      <c r="I43" s="66">
        <f t="shared" si="4"/>
        <v>-26577112</v>
      </c>
      <c r="J43" s="66">
        <f t="shared" si="4"/>
        <v>106921462</v>
      </c>
      <c r="K43" s="66">
        <f t="shared" si="4"/>
        <v>-20816653</v>
      </c>
      <c r="L43" s="66">
        <f t="shared" si="4"/>
        <v>-11998254</v>
      </c>
      <c r="M43" s="66">
        <f t="shared" si="4"/>
        <v>113382927</v>
      </c>
      <c r="N43" s="66">
        <f t="shared" si="4"/>
        <v>80568020</v>
      </c>
      <c r="O43" s="66">
        <f t="shared" si="4"/>
        <v>-48327725</v>
      </c>
      <c r="P43" s="66">
        <f t="shared" si="4"/>
        <v>22391856</v>
      </c>
      <c r="Q43" s="66">
        <f t="shared" si="4"/>
        <v>150077111</v>
      </c>
      <c r="R43" s="66">
        <f t="shared" si="4"/>
        <v>124141242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311630724</v>
      </c>
      <c r="X43" s="66">
        <f t="shared" si="4"/>
        <v>224758805</v>
      </c>
      <c r="Y43" s="66">
        <f t="shared" si="4"/>
        <v>86871919</v>
      </c>
      <c r="Z43" s="67">
        <f>+IF(X43&lt;&gt;0,+(Y43/X43)*100,0)</f>
        <v>38.65117497843967</v>
      </c>
      <c r="AA43" s="64">
        <f>+AA41-AA42</f>
        <v>299545940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186675024</v>
      </c>
      <c r="D45" s="56">
        <f>SUM(D43:D44)</f>
        <v>0</v>
      </c>
      <c r="E45" s="57">
        <f t="shared" si="5"/>
        <v>304855680</v>
      </c>
      <c r="F45" s="58">
        <f t="shared" si="5"/>
        <v>299545940</v>
      </c>
      <c r="G45" s="58">
        <f t="shared" si="5"/>
        <v>177956304</v>
      </c>
      <c r="H45" s="58">
        <f t="shared" si="5"/>
        <v>-44457730</v>
      </c>
      <c r="I45" s="58">
        <f t="shared" si="5"/>
        <v>-26577112</v>
      </c>
      <c r="J45" s="58">
        <f t="shared" si="5"/>
        <v>106921462</v>
      </c>
      <c r="K45" s="58">
        <f t="shared" si="5"/>
        <v>-20816653</v>
      </c>
      <c r="L45" s="58">
        <f t="shared" si="5"/>
        <v>-11998254</v>
      </c>
      <c r="M45" s="58">
        <f t="shared" si="5"/>
        <v>113382927</v>
      </c>
      <c r="N45" s="58">
        <f t="shared" si="5"/>
        <v>80568020</v>
      </c>
      <c r="O45" s="58">
        <f t="shared" si="5"/>
        <v>-48327725</v>
      </c>
      <c r="P45" s="58">
        <f t="shared" si="5"/>
        <v>22391856</v>
      </c>
      <c r="Q45" s="58">
        <f t="shared" si="5"/>
        <v>150077111</v>
      </c>
      <c r="R45" s="58">
        <f t="shared" si="5"/>
        <v>124141242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311630724</v>
      </c>
      <c r="X45" s="58">
        <f t="shared" si="5"/>
        <v>224758805</v>
      </c>
      <c r="Y45" s="58">
        <f t="shared" si="5"/>
        <v>86871919</v>
      </c>
      <c r="Z45" s="59">
        <f>+IF(X45&lt;&gt;0,+(Y45/X45)*100,0)</f>
        <v>38.65117497843967</v>
      </c>
      <c r="AA45" s="56">
        <f>SUM(AA43:AA44)</f>
        <v>299545940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186675024</v>
      </c>
      <c r="D47" s="71">
        <f>SUM(D45:D46)</f>
        <v>0</v>
      </c>
      <c r="E47" s="72">
        <f t="shared" si="6"/>
        <v>304855680</v>
      </c>
      <c r="F47" s="73">
        <f t="shared" si="6"/>
        <v>299545940</v>
      </c>
      <c r="G47" s="73">
        <f t="shared" si="6"/>
        <v>177956304</v>
      </c>
      <c r="H47" s="74">
        <f t="shared" si="6"/>
        <v>-44457730</v>
      </c>
      <c r="I47" s="74">
        <f t="shared" si="6"/>
        <v>-26577112</v>
      </c>
      <c r="J47" s="74">
        <f t="shared" si="6"/>
        <v>106921462</v>
      </c>
      <c r="K47" s="74">
        <f t="shared" si="6"/>
        <v>-20816653</v>
      </c>
      <c r="L47" s="74">
        <f t="shared" si="6"/>
        <v>-11998254</v>
      </c>
      <c r="M47" s="73">
        <f t="shared" si="6"/>
        <v>113382927</v>
      </c>
      <c r="N47" s="73">
        <f t="shared" si="6"/>
        <v>80568020</v>
      </c>
      <c r="O47" s="74">
        <f t="shared" si="6"/>
        <v>-48327725</v>
      </c>
      <c r="P47" s="74">
        <f t="shared" si="6"/>
        <v>22391856</v>
      </c>
      <c r="Q47" s="74">
        <f t="shared" si="6"/>
        <v>150077111</v>
      </c>
      <c r="R47" s="74">
        <f t="shared" si="6"/>
        <v>124141242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311630724</v>
      </c>
      <c r="X47" s="74">
        <f t="shared" si="6"/>
        <v>224758805</v>
      </c>
      <c r="Y47" s="74">
        <f t="shared" si="6"/>
        <v>86871919</v>
      </c>
      <c r="Z47" s="75">
        <f>+IF(X47&lt;&gt;0,+(Y47/X47)*100,0)</f>
        <v>38.65117497843967</v>
      </c>
      <c r="AA47" s="76">
        <f>SUM(AA45:AA46)</f>
        <v>299545940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129808505</v>
      </c>
      <c r="D5" s="6"/>
      <c r="E5" s="7">
        <v>131746423</v>
      </c>
      <c r="F5" s="8">
        <v>131746423</v>
      </c>
      <c r="G5" s="8">
        <v>70667352</v>
      </c>
      <c r="H5" s="8">
        <v>4839005</v>
      </c>
      <c r="I5" s="8">
        <v>-12194388</v>
      </c>
      <c r="J5" s="8">
        <v>63311969</v>
      </c>
      <c r="K5" s="8">
        <v>4113936</v>
      </c>
      <c r="L5" s="8">
        <v>4183064</v>
      </c>
      <c r="M5" s="8">
        <v>4433187</v>
      </c>
      <c r="N5" s="8">
        <v>12730187</v>
      </c>
      <c r="O5" s="8">
        <v>17498717</v>
      </c>
      <c r="P5" s="8">
        <v>4230231</v>
      </c>
      <c r="Q5" s="8">
        <v>4291456</v>
      </c>
      <c r="R5" s="8">
        <v>26020404</v>
      </c>
      <c r="S5" s="8"/>
      <c r="T5" s="8"/>
      <c r="U5" s="8"/>
      <c r="V5" s="8"/>
      <c r="W5" s="8">
        <v>102062560</v>
      </c>
      <c r="X5" s="8">
        <v>98809812</v>
      </c>
      <c r="Y5" s="8">
        <v>3252748</v>
      </c>
      <c r="Z5" s="2">
        <v>3.29</v>
      </c>
      <c r="AA5" s="6">
        <v>131746423</v>
      </c>
    </row>
    <row r="6" spans="1:27" ht="13.5">
      <c r="A6" s="23" t="s">
        <v>32</v>
      </c>
      <c r="B6" s="24"/>
      <c r="C6" s="6">
        <v>109755453</v>
      </c>
      <c r="D6" s="6"/>
      <c r="E6" s="7">
        <v>135932276</v>
      </c>
      <c r="F6" s="8">
        <v>135932276</v>
      </c>
      <c r="G6" s="8">
        <v>12248649</v>
      </c>
      <c r="H6" s="8">
        <v>11668060</v>
      </c>
      <c r="I6" s="8">
        <v>9550129</v>
      </c>
      <c r="J6" s="8">
        <v>33466838</v>
      </c>
      <c r="K6" s="8">
        <v>9289537</v>
      </c>
      <c r="L6" s="8">
        <v>9410002</v>
      </c>
      <c r="M6" s="8">
        <v>9864252</v>
      </c>
      <c r="N6" s="8">
        <v>28563791</v>
      </c>
      <c r="O6" s="8">
        <v>8755321</v>
      </c>
      <c r="P6" s="8">
        <v>8804065</v>
      </c>
      <c r="Q6" s="8">
        <v>9121529</v>
      </c>
      <c r="R6" s="8">
        <v>26680915</v>
      </c>
      <c r="S6" s="8"/>
      <c r="T6" s="8"/>
      <c r="U6" s="8"/>
      <c r="V6" s="8"/>
      <c r="W6" s="8">
        <v>88711544</v>
      </c>
      <c r="X6" s="8">
        <v>101949210</v>
      </c>
      <c r="Y6" s="8">
        <v>-13237666</v>
      </c>
      <c r="Z6" s="2">
        <v>-12.98</v>
      </c>
      <c r="AA6" s="6">
        <v>135932276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23496337</v>
      </c>
      <c r="D9" s="6"/>
      <c r="E9" s="7">
        <v>25487271</v>
      </c>
      <c r="F9" s="8">
        <v>25487271</v>
      </c>
      <c r="G9" s="8">
        <v>2876065</v>
      </c>
      <c r="H9" s="8">
        <v>3312739</v>
      </c>
      <c r="I9" s="8">
        <v>1460482</v>
      </c>
      <c r="J9" s="8">
        <v>7649286</v>
      </c>
      <c r="K9" s="8">
        <v>1441019</v>
      </c>
      <c r="L9" s="8">
        <v>1351510</v>
      </c>
      <c r="M9" s="8">
        <v>1335938</v>
      </c>
      <c r="N9" s="8">
        <v>4128467</v>
      </c>
      <c r="O9" s="8">
        <v>-12188033</v>
      </c>
      <c r="P9" s="8">
        <v>1314674</v>
      </c>
      <c r="Q9" s="8">
        <v>1380924</v>
      </c>
      <c r="R9" s="8">
        <v>-9492435</v>
      </c>
      <c r="S9" s="8"/>
      <c r="T9" s="8"/>
      <c r="U9" s="8"/>
      <c r="V9" s="8"/>
      <c r="W9" s="8">
        <v>2285318</v>
      </c>
      <c r="X9" s="8">
        <v>19115460</v>
      </c>
      <c r="Y9" s="8">
        <v>-16830142</v>
      </c>
      <c r="Z9" s="2">
        <v>-88.04</v>
      </c>
      <c r="AA9" s="6">
        <v>25487271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1657627</v>
      </c>
      <c r="D11" s="6"/>
      <c r="E11" s="7">
        <v>1328631</v>
      </c>
      <c r="F11" s="8">
        <v>1728631</v>
      </c>
      <c r="G11" s="8">
        <v>139853</v>
      </c>
      <c r="H11" s="8">
        <v>169185</v>
      </c>
      <c r="I11" s="8">
        <v>168048</v>
      </c>
      <c r="J11" s="8">
        <v>477086</v>
      </c>
      <c r="K11" s="8">
        <v>136384</v>
      </c>
      <c r="L11" s="8">
        <v>193971</v>
      </c>
      <c r="M11" s="8">
        <v>164291</v>
      </c>
      <c r="N11" s="8">
        <v>494646</v>
      </c>
      <c r="O11" s="8">
        <v>155901</v>
      </c>
      <c r="P11" s="8">
        <v>164459</v>
      </c>
      <c r="Q11" s="8">
        <v>147169</v>
      </c>
      <c r="R11" s="8">
        <v>467529</v>
      </c>
      <c r="S11" s="8"/>
      <c r="T11" s="8"/>
      <c r="U11" s="8"/>
      <c r="V11" s="8"/>
      <c r="W11" s="8">
        <v>1439261</v>
      </c>
      <c r="X11" s="8">
        <v>1156471</v>
      </c>
      <c r="Y11" s="8">
        <v>282790</v>
      </c>
      <c r="Z11" s="2">
        <v>24.45</v>
      </c>
      <c r="AA11" s="6">
        <v>1728631</v>
      </c>
    </row>
    <row r="12" spans="1:27" ht="13.5">
      <c r="A12" s="25" t="s">
        <v>37</v>
      </c>
      <c r="B12" s="29"/>
      <c r="C12" s="6">
        <v>8877469</v>
      </c>
      <c r="D12" s="6"/>
      <c r="E12" s="7">
        <v>8971706</v>
      </c>
      <c r="F12" s="8">
        <v>8971706</v>
      </c>
      <c r="G12" s="8">
        <v>30925</v>
      </c>
      <c r="H12" s="8">
        <v>58507</v>
      </c>
      <c r="I12" s="8">
        <v>668709</v>
      </c>
      <c r="J12" s="8">
        <v>758141</v>
      </c>
      <c r="K12" s="8">
        <v>65761</v>
      </c>
      <c r="L12" s="8">
        <v>29100</v>
      </c>
      <c r="M12" s="8">
        <v>40816</v>
      </c>
      <c r="N12" s="8">
        <v>135677</v>
      </c>
      <c r="O12" s="8">
        <v>67291</v>
      </c>
      <c r="P12" s="8">
        <v>51474</v>
      </c>
      <c r="Q12" s="8">
        <v>23312</v>
      </c>
      <c r="R12" s="8">
        <v>142077</v>
      </c>
      <c r="S12" s="8"/>
      <c r="T12" s="8"/>
      <c r="U12" s="8"/>
      <c r="V12" s="8"/>
      <c r="W12" s="8">
        <v>1035895</v>
      </c>
      <c r="X12" s="8">
        <v>6728778</v>
      </c>
      <c r="Y12" s="8">
        <v>-5692883</v>
      </c>
      <c r="Z12" s="2">
        <v>-84.61</v>
      </c>
      <c r="AA12" s="6">
        <v>8971706</v>
      </c>
    </row>
    <row r="13" spans="1:27" ht="13.5">
      <c r="A13" s="23" t="s">
        <v>38</v>
      </c>
      <c r="B13" s="29"/>
      <c r="C13" s="6">
        <v>4452889</v>
      </c>
      <c r="D13" s="6"/>
      <c r="E13" s="7">
        <v>4809390</v>
      </c>
      <c r="F13" s="8">
        <v>4809390</v>
      </c>
      <c r="G13" s="8">
        <v>394257</v>
      </c>
      <c r="H13" s="8">
        <v>476704</v>
      </c>
      <c r="I13" s="8">
        <v>311452</v>
      </c>
      <c r="J13" s="8">
        <v>1182413</v>
      </c>
      <c r="K13" s="8">
        <v>321090</v>
      </c>
      <c r="L13" s="8">
        <v>306077</v>
      </c>
      <c r="M13" s="8">
        <v>294848</v>
      </c>
      <c r="N13" s="8">
        <v>922015</v>
      </c>
      <c r="O13" s="8">
        <v>276927</v>
      </c>
      <c r="P13" s="8">
        <v>104993</v>
      </c>
      <c r="Q13" s="8">
        <v>280824</v>
      </c>
      <c r="R13" s="8">
        <v>662744</v>
      </c>
      <c r="S13" s="8"/>
      <c r="T13" s="8"/>
      <c r="U13" s="8"/>
      <c r="V13" s="8"/>
      <c r="W13" s="8">
        <v>2767172</v>
      </c>
      <c r="X13" s="8">
        <v>3607047</v>
      </c>
      <c r="Y13" s="8">
        <v>-839875</v>
      </c>
      <c r="Z13" s="2">
        <v>-23.28</v>
      </c>
      <c r="AA13" s="6">
        <v>4809390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1378782</v>
      </c>
      <c r="D15" s="6"/>
      <c r="E15" s="7">
        <v>1850360</v>
      </c>
      <c r="F15" s="8">
        <v>1850360</v>
      </c>
      <c r="G15" s="8">
        <v>16600</v>
      </c>
      <c r="H15" s="8">
        <v>74200</v>
      </c>
      <c r="I15" s="8">
        <v>35450</v>
      </c>
      <c r="J15" s="8">
        <v>126250</v>
      </c>
      <c r="K15" s="8">
        <v>39191</v>
      </c>
      <c r="L15" s="8">
        <v>51950</v>
      </c>
      <c r="M15" s="8">
        <v>60500</v>
      </c>
      <c r="N15" s="8">
        <v>151641</v>
      </c>
      <c r="O15" s="8">
        <v>53850</v>
      </c>
      <c r="P15" s="8">
        <v>18400</v>
      </c>
      <c r="Q15" s="8">
        <v>66300</v>
      </c>
      <c r="R15" s="8">
        <v>138550</v>
      </c>
      <c r="S15" s="8"/>
      <c r="T15" s="8"/>
      <c r="U15" s="8"/>
      <c r="V15" s="8"/>
      <c r="W15" s="8">
        <v>416441</v>
      </c>
      <c r="X15" s="8">
        <v>1387764</v>
      </c>
      <c r="Y15" s="8">
        <v>-971323</v>
      </c>
      <c r="Z15" s="2">
        <v>-69.99</v>
      </c>
      <c r="AA15" s="6">
        <v>1850360</v>
      </c>
    </row>
    <row r="16" spans="1:27" ht="13.5">
      <c r="A16" s="23" t="s">
        <v>41</v>
      </c>
      <c r="B16" s="29"/>
      <c r="C16" s="6">
        <v>3126441</v>
      </c>
      <c r="D16" s="6"/>
      <c r="E16" s="7">
        <v>4380385</v>
      </c>
      <c r="F16" s="8">
        <v>4380385</v>
      </c>
      <c r="G16" s="8">
        <v>439435</v>
      </c>
      <c r="H16" s="8">
        <v>183111</v>
      </c>
      <c r="I16" s="8">
        <v>275947</v>
      </c>
      <c r="J16" s="8">
        <v>898493</v>
      </c>
      <c r="K16" s="8">
        <v>530712</v>
      </c>
      <c r="L16" s="8">
        <v>65287</v>
      </c>
      <c r="M16" s="8">
        <v>280043</v>
      </c>
      <c r="N16" s="8">
        <v>876042</v>
      </c>
      <c r="O16" s="8">
        <v>399917</v>
      </c>
      <c r="P16" s="8">
        <v>267616</v>
      </c>
      <c r="Q16" s="8">
        <v>223498</v>
      </c>
      <c r="R16" s="8">
        <v>891031</v>
      </c>
      <c r="S16" s="8"/>
      <c r="T16" s="8"/>
      <c r="U16" s="8"/>
      <c r="V16" s="8"/>
      <c r="W16" s="8">
        <v>2665566</v>
      </c>
      <c r="X16" s="8">
        <v>3285288</v>
      </c>
      <c r="Y16" s="8">
        <v>-619722</v>
      </c>
      <c r="Z16" s="2">
        <v>-18.86</v>
      </c>
      <c r="AA16" s="6">
        <v>4380385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60938577</v>
      </c>
      <c r="D18" s="6"/>
      <c r="E18" s="7">
        <v>69940000</v>
      </c>
      <c r="F18" s="8">
        <v>69570000</v>
      </c>
      <c r="G18" s="8">
        <v>25693000</v>
      </c>
      <c r="H18" s="8">
        <v>1800000</v>
      </c>
      <c r="I18" s="8"/>
      <c r="J18" s="8">
        <v>27493000</v>
      </c>
      <c r="K18" s="8"/>
      <c r="L18" s="8"/>
      <c r="M18" s="8">
        <v>20554000</v>
      </c>
      <c r="N18" s="8">
        <v>20554000</v>
      </c>
      <c r="O18" s="8">
        <v>3139894</v>
      </c>
      <c r="P18" s="8">
        <v>215890</v>
      </c>
      <c r="Q18" s="8">
        <v>15416000</v>
      </c>
      <c r="R18" s="8">
        <v>18771784</v>
      </c>
      <c r="S18" s="8"/>
      <c r="T18" s="8"/>
      <c r="U18" s="8"/>
      <c r="V18" s="8"/>
      <c r="W18" s="8">
        <v>66818784</v>
      </c>
      <c r="X18" s="8">
        <v>52306997</v>
      </c>
      <c r="Y18" s="8">
        <v>14511787</v>
      </c>
      <c r="Z18" s="2">
        <v>27.74</v>
      </c>
      <c r="AA18" s="6">
        <v>69570000</v>
      </c>
    </row>
    <row r="19" spans="1:27" ht="13.5">
      <c r="A19" s="23" t="s">
        <v>44</v>
      </c>
      <c r="B19" s="29"/>
      <c r="C19" s="6">
        <v>6329134</v>
      </c>
      <c r="D19" s="6"/>
      <c r="E19" s="7">
        <v>4729321</v>
      </c>
      <c r="F19" s="26">
        <v>7269391</v>
      </c>
      <c r="G19" s="26">
        <v>352663</v>
      </c>
      <c r="H19" s="26">
        <v>1826775</v>
      </c>
      <c r="I19" s="26">
        <v>902076</v>
      </c>
      <c r="J19" s="26">
        <v>3081514</v>
      </c>
      <c r="K19" s="26">
        <v>650251</v>
      </c>
      <c r="L19" s="26">
        <v>601702</v>
      </c>
      <c r="M19" s="26">
        <v>194016</v>
      </c>
      <c r="N19" s="26">
        <v>1445969</v>
      </c>
      <c r="O19" s="26">
        <v>-248815</v>
      </c>
      <c r="P19" s="26">
        <v>109400</v>
      </c>
      <c r="Q19" s="26">
        <v>406581</v>
      </c>
      <c r="R19" s="26">
        <v>267166</v>
      </c>
      <c r="S19" s="26"/>
      <c r="T19" s="26"/>
      <c r="U19" s="26"/>
      <c r="V19" s="26"/>
      <c r="W19" s="26">
        <v>4794649</v>
      </c>
      <c r="X19" s="26">
        <v>4563009</v>
      </c>
      <c r="Y19" s="26">
        <v>231640</v>
      </c>
      <c r="Z19" s="27">
        <v>5.08</v>
      </c>
      <c r="AA19" s="28">
        <v>7269391</v>
      </c>
    </row>
    <row r="20" spans="1:27" ht="13.5">
      <c r="A20" s="23" t="s">
        <v>45</v>
      </c>
      <c r="B20" s="29"/>
      <c r="C20" s="6">
        <v>4752824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354574038</v>
      </c>
      <c r="D21" s="33">
        <f t="shared" si="0"/>
        <v>0</v>
      </c>
      <c r="E21" s="34">
        <f t="shared" si="0"/>
        <v>389175763</v>
      </c>
      <c r="F21" s="35">
        <f t="shared" si="0"/>
        <v>391745833</v>
      </c>
      <c r="G21" s="35">
        <f t="shared" si="0"/>
        <v>112858799</v>
      </c>
      <c r="H21" s="35">
        <f t="shared" si="0"/>
        <v>24408286</v>
      </c>
      <c r="I21" s="35">
        <f t="shared" si="0"/>
        <v>1177905</v>
      </c>
      <c r="J21" s="35">
        <f t="shared" si="0"/>
        <v>138444990</v>
      </c>
      <c r="K21" s="35">
        <f t="shared" si="0"/>
        <v>16587881</v>
      </c>
      <c r="L21" s="35">
        <f t="shared" si="0"/>
        <v>16192663</v>
      </c>
      <c r="M21" s="35">
        <f t="shared" si="0"/>
        <v>37221891</v>
      </c>
      <c r="N21" s="35">
        <f t="shared" si="0"/>
        <v>70002435</v>
      </c>
      <c r="O21" s="35">
        <f t="shared" si="0"/>
        <v>17910970</v>
      </c>
      <c r="P21" s="35">
        <f t="shared" si="0"/>
        <v>15281202</v>
      </c>
      <c r="Q21" s="35">
        <f t="shared" si="0"/>
        <v>31357593</v>
      </c>
      <c r="R21" s="35">
        <f t="shared" si="0"/>
        <v>64549765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272997190</v>
      </c>
      <c r="X21" s="35">
        <f t="shared" si="0"/>
        <v>292909836</v>
      </c>
      <c r="Y21" s="35">
        <f t="shared" si="0"/>
        <v>-19912646</v>
      </c>
      <c r="Z21" s="36">
        <f>+IF(X21&lt;&gt;0,+(Y21/X21)*100,0)</f>
        <v>-6.798216909315398</v>
      </c>
      <c r="AA21" s="33">
        <f>SUM(AA5:AA20)</f>
        <v>391745833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127618693</v>
      </c>
      <c r="D24" s="6"/>
      <c r="E24" s="7">
        <v>144230059</v>
      </c>
      <c r="F24" s="8">
        <v>144230059</v>
      </c>
      <c r="G24" s="8">
        <v>11155273</v>
      </c>
      <c r="H24" s="8">
        <v>10053068</v>
      </c>
      <c r="I24" s="8">
        <v>10295118</v>
      </c>
      <c r="J24" s="8">
        <v>31503459</v>
      </c>
      <c r="K24" s="8">
        <v>10302959</v>
      </c>
      <c r="L24" s="8">
        <v>10544077</v>
      </c>
      <c r="M24" s="8">
        <v>10735076</v>
      </c>
      <c r="N24" s="8">
        <v>31582112</v>
      </c>
      <c r="O24" s="8">
        <v>11140595</v>
      </c>
      <c r="P24" s="8">
        <v>10283252</v>
      </c>
      <c r="Q24" s="8">
        <v>10301841</v>
      </c>
      <c r="R24" s="8">
        <v>31725688</v>
      </c>
      <c r="S24" s="8"/>
      <c r="T24" s="8"/>
      <c r="U24" s="8"/>
      <c r="V24" s="8"/>
      <c r="W24" s="8">
        <v>94811259</v>
      </c>
      <c r="X24" s="8">
        <v>108172728</v>
      </c>
      <c r="Y24" s="8">
        <v>-13361469</v>
      </c>
      <c r="Z24" s="2">
        <v>-12.35</v>
      </c>
      <c r="AA24" s="6">
        <v>144230059</v>
      </c>
    </row>
    <row r="25" spans="1:27" ht="13.5">
      <c r="A25" s="25" t="s">
        <v>49</v>
      </c>
      <c r="B25" s="24"/>
      <c r="C25" s="6">
        <v>7201500</v>
      </c>
      <c r="D25" s="6"/>
      <c r="E25" s="7">
        <v>8278691</v>
      </c>
      <c r="F25" s="8">
        <v>8278691</v>
      </c>
      <c r="G25" s="8">
        <v>581205</v>
      </c>
      <c r="H25" s="8">
        <v>581205</v>
      </c>
      <c r="I25" s="8">
        <v>604400</v>
      </c>
      <c r="J25" s="8">
        <v>1766810</v>
      </c>
      <c r="K25" s="8">
        <v>606434</v>
      </c>
      <c r="L25" s="8">
        <v>606434</v>
      </c>
      <c r="M25" s="8">
        <v>628298</v>
      </c>
      <c r="N25" s="8">
        <v>1841166</v>
      </c>
      <c r="O25" s="8">
        <v>649726</v>
      </c>
      <c r="P25" s="8">
        <v>612617</v>
      </c>
      <c r="Q25" s="8">
        <v>612617</v>
      </c>
      <c r="R25" s="8">
        <v>1874960</v>
      </c>
      <c r="S25" s="8"/>
      <c r="T25" s="8"/>
      <c r="U25" s="8"/>
      <c r="V25" s="8"/>
      <c r="W25" s="8">
        <v>5482936</v>
      </c>
      <c r="X25" s="8">
        <v>6209019</v>
      </c>
      <c r="Y25" s="8">
        <v>-726083</v>
      </c>
      <c r="Z25" s="2">
        <v>-11.69</v>
      </c>
      <c r="AA25" s="6">
        <v>8278691</v>
      </c>
    </row>
    <row r="26" spans="1:27" ht="13.5">
      <c r="A26" s="25" t="s">
        <v>50</v>
      </c>
      <c r="B26" s="24"/>
      <c r="C26" s="6">
        <v>9454314</v>
      </c>
      <c r="D26" s="6"/>
      <c r="E26" s="7">
        <v>14400000</v>
      </c>
      <c r="F26" s="8">
        <v>14400000</v>
      </c>
      <c r="G26" s="8"/>
      <c r="H26" s="8">
        <v>14536</v>
      </c>
      <c r="I26" s="8">
        <v>452679</v>
      </c>
      <c r="J26" s="8">
        <v>467215</v>
      </c>
      <c r="K26" s="8">
        <v>93752</v>
      </c>
      <c r="L26" s="8">
        <v>143890</v>
      </c>
      <c r="M26" s="8">
        <v>9449</v>
      </c>
      <c r="N26" s="8">
        <v>247091</v>
      </c>
      <c r="O26" s="8">
        <v>2084206</v>
      </c>
      <c r="P26" s="8">
        <v>29879</v>
      </c>
      <c r="Q26" s="8"/>
      <c r="R26" s="8">
        <v>2114085</v>
      </c>
      <c r="S26" s="8"/>
      <c r="T26" s="8"/>
      <c r="U26" s="8"/>
      <c r="V26" s="8"/>
      <c r="W26" s="8">
        <v>2828391</v>
      </c>
      <c r="X26" s="8">
        <v>10800000</v>
      </c>
      <c r="Y26" s="8">
        <v>-7971609</v>
      </c>
      <c r="Z26" s="2">
        <v>-73.81</v>
      </c>
      <c r="AA26" s="6">
        <v>14400000</v>
      </c>
    </row>
    <row r="27" spans="1:27" ht="13.5">
      <c r="A27" s="25" t="s">
        <v>51</v>
      </c>
      <c r="B27" s="24"/>
      <c r="C27" s="6">
        <v>59599570</v>
      </c>
      <c r="D27" s="6"/>
      <c r="E27" s="7">
        <v>44967298</v>
      </c>
      <c r="F27" s="8">
        <v>44967298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33725466</v>
      </c>
      <c r="Y27" s="8">
        <v>-33725466</v>
      </c>
      <c r="Z27" s="2">
        <v>-100</v>
      </c>
      <c r="AA27" s="6">
        <v>44967298</v>
      </c>
    </row>
    <row r="28" spans="1:27" ht="13.5">
      <c r="A28" s="25" t="s">
        <v>52</v>
      </c>
      <c r="B28" s="24"/>
      <c r="C28" s="6">
        <v>5908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>
        <v>86852689</v>
      </c>
      <c r="D29" s="6"/>
      <c r="E29" s="7">
        <v>111357661</v>
      </c>
      <c r="F29" s="8">
        <v>111357661</v>
      </c>
      <c r="G29" s="8">
        <v>11566780</v>
      </c>
      <c r="H29" s="8">
        <v>77777</v>
      </c>
      <c r="I29" s="8">
        <v>13267092</v>
      </c>
      <c r="J29" s="8">
        <v>24911649</v>
      </c>
      <c r="K29" s="8">
        <v>19641378</v>
      </c>
      <c r="L29" s="8">
        <v>7044956</v>
      </c>
      <c r="M29" s="8">
        <v>6766297</v>
      </c>
      <c r="N29" s="8">
        <v>33452631</v>
      </c>
      <c r="O29" s="8">
        <v>6460527</v>
      </c>
      <c r="P29" s="8">
        <v>6639878</v>
      </c>
      <c r="Q29" s="8">
        <v>6359954</v>
      </c>
      <c r="R29" s="8">
        <v>19460359</v>
      </c>
      <c r="S29" s="8"/>
      <c r="T29" s="8"/>
      <c r="U29" s="8"/>
      <c r="V29" s="8"/>
      <c r="W29" s="8">
        <v>77824639</v>
      </c>
      <c r="X29" s="8">
        <v>83518245</v>
      </c>
      <c r="Y29" s="8">
        <v>-5693606</v>
      </c>
      <c r="Z29" s="2">
        <v>-6.82</v>
      </c>
      <c r="AA29" s="6">
        <v>111357661</v>
      </c>
    </row>
    <row r="30" spans="1:27" ht="13.5">
      <c r="A30" s="25" t="s">
        <v>54</v>
      </c>
      <c r="B30" s="24"/>
      <c r="C30" s="6">
        <v>4797098</v>
      </c>
      <c r="D30" s="6"/>
      <c r="E30" s="7">
        <v>6370797</v>
      </c>
      <c r="F30" s="8">
        <v>7344384</v>
      </c>
      <c r="G30" s="8">
        <v>387775</v>
      </c>
      <c r="H30" s="8">
        <v>331530</v>
      </c>
      <c r="I30" s="8">
        <v>191322</v>
      </c>
      <c r="J30" s="8">
        <v>910627</v>
      </c>
      <c r="K30" s="8">
        <v>21456</v>
      </c>
      <c r="L30" s="8">
        <v>824008</v>
      </c>
      <c r="M30" s="8">
        <v>583469</v>
      </c>
      <c r="N30" s="8">
        <v>1428933</v>
      </c>
      <c r="O30" s="8">
        <v>280168</v>
      </c>
      <c r="P30" s="8">
        <v>1439482</v>
      </c>
      <c r="Q30" s="8">
        <v>316229</v>
      </c>
      <c r="R30" s="8">
        <v>2035879</v>
      </c>
      <c r="S30" s="8"/>
      <c r="T30" s="8"/>
      <c r="U30" s="8"/>
      <c r="V30" s="8"/>
      <c r="W30" s="8">
        <v>4375439</v>
      </c>
      <c r="X30" s="8">
        <v>5032717</v>
      </c>
      <c r="Y30" s="8">
        <v>-657278</v>
      </c>
      <c r="Z30" s="2">
        <v>-13.06</v>
      </c>
      <c r="AA30" s="6">
        <v>7344384</v>
      </c>
    </row>
    <row r="31" spans="1:27" ht="13.5">
      <c r="A31" s="25" t="s">
        <v>55</v>
      </c>
      <c r="B31" s="24"/>
      <c r="C31" s="6">
        <v>40105535</v>
      </c>
      <c r="D31" s="6"/>
      <c r="E31" s="7">
        <v>55974966</v>
      </c>
      <c r="F31" s="8">
        <v>57062669</v>
      </c>
      <c r="G31" s="8">
        <v>2402712</v>
      </c>
      <c r="H31" s="8">
        <v>3973317</v>
      </c>
      <c r="I31" s="8">
        <v>3252771</v>
      </c>
      <c r="J31" s="8">
        <v>9628800</v>
      </c>
      <c r="K31" s="8">
        <v>2498411</v>
      </c>
      <c r="L31" s="8">
        <v>3860919</v>
      </c>
      <c r="M31" s="8">
        <v>3876097</v>
      </c>
      <c r="N31" s="8">
        <v>10235427</v>
      </c>
      <c r="O31" s="8">
        <v>5256490</v>
      </c>
      <c r="P31" s="8">
        <v>2333162</v>
      </c>
      <c r="Q31" s="8">
        <v>5404556</v>
      </c>
      <c r="R31" s="8">
        <v>12994208</v>
      </c>
      <c r="S31" s="8"/>
      <c r="T31" s="8"/>
      <c r="U31" s="8"/>
      <c r="V31" s="8"/>
      <c r="W31" s="8">
        <v>32858435</v>
      </c>
      <c r="X31" s="8">
        <v>38246965</v>
      </c>
      <c r="Y31" s="8">
        <v>-5388530</v>
      </c>
      <c r="Z31" s="2">
        <v>-14.09</v>
      </c>
      <c r="AA31" s="6">
        <v>57062669</v>
      </c>
    </row>
    <row r="32" spans="1:27" ht="13.5">
      <c r="A32" s="25" t="s">
        <v>43</v>
      </c>
      <c r="B32" s="24"/>
      <c r="C32" s="6"/>
      <c r="D32" s="6"/>
      <c r="E32" s="7"/>
      <c r="F32" s="8">
        <v>1000000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400000</v>
      </c>
      <c r="Y32" s="8">
        <v>-400000</v>
      </c>
      <c r="Z32" s="2">
        <v>-100</v>
      </c>
      <c r="AA32" s="6">
        <v>1000000</v>
      </c>
    </row>
    <row r="33" spans="1:27" ht="13.5">
      <c r="A33" s="25" t="s">
        <v>56</v>
      </c>
      <c r="B33" s="24"/>
      <c r="C33" s="6">
        <v>34540220</v>
      </c>
      <c r="D33" s="6"/>
      <c r="E33" s="7">
        <v>45833953</v>
      </c>
      <c r="F33" s="8">
        <v>47447579</v>
      </c>
      <c r="G33" s="8">
        <v>4392191</v>
      </c>
      <c r="H33" s="8">
        <v>1873957</v>
      </c>
      <c r="I33" s="8">
        <v>4119764</v>
      </c>
      <c r="J33" s="8">
        <v>10385912</v>
      </c>
      <c r="K33" s="8">
        <v>2547686</v>
      </c>
      <c r="L33" s="8">
        <v>4790161</v>
      </c>
      <c r="M33" s="8">
        <v>2496001</v>
      </c>
      <c r="N33" s="8">
        <v>9833848</v>
      </c>
      <c r="O33" s="8">
        <v>1793241</v>
      </c>
      <c r="P33" s="8">
        <v>2357134</v>
      </c>
      <c r="Q33" s="8">
        <v>2877534</v>
      </c>
      <c r="R33" s="8">
        <v>7027909</v>
      </c>
      <c r="S33" s="8"/>
      <c r="T33" s="8"/>
      <c r="U33" s="8"/>
      <c r="V33" s="8"/>
      <c r="W33" s="8">
        <v>27247669</v>
      </c>
      <c r="X33" s="8">
        <v>31729313</v>
      </c>
      <c r="Y33" s="8">
        <v>-4481644</v>
      </c>
      <c r="Z33" s="2">
        <v>-14.12</v>
      </c>
      <c r="AA33" s="6">
        <v>47447579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370175527</v>
      </c>
      <c r="D35" s="33">
        <f>SUM(D24:D34)</f>
        <v>0</v>
      </c>
      <c r="E35" s="34">
        <f t="shared" si="1"/>
        <v>431413425</v>
      </c>
      <c r="F35" s="35">
        <f t="shared" si="1"/>
        <v>436088341</v>
      </c>
      <c r="G35" s="35">
        <f t="shared" si="1"/>
        <v>30485936</v>
      </c>
      <c r="H35" s="35">
        <f t="shared" si="1"/>
        <v>16905390</v>
      </c>
      <c r="I35" s="35">
        <f t="shared" si="1"/>
        <v>32183146</v>
      </c>
      <c r="J35" s="35">
        <f t="shared" si="1"/>
        <v>79574472</v>
      </c>
      <c r="K35" s="35">
        <f t="shared" si="1"/>
        <v>35712076</v>
      </c>
      <c r="L35" s="35">
        <f t="shared" si="1"/>
        <v>27814445</v>
      </c>
      <c r="M35" s="35">
        <f t="shared" si="1"/>
        <v>25094687</v>
      </c>
      <c r="N35" s="35">
        <f t="shared" si="1"/>
        <v>88621208</v>
      </c>
      <c r="O35" s="35">
        <f t="shared" si="1"/>
        <v>27664953</v>
      </c>
      <c r="P35" s="35">
        <f t="shared" si="1"/>
        <v>23695404</v>
      </c>
      <c r="Q35" s="35">
        <f t="shared" si="1"/>
        <v>25872731</v>
      </c>
      <c r="R35" s="35">
        <f t="shared" si="1"/>
        <v>77233088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245428768</v>
      </c>
      <c r="X35" s="35">
        <f t="shared" si="1"/>
        <v>317834453</v>
      </c>
      <c r="Y35" s="35">
        <f t="shared" si="1"/>
        <v>-72405685</v>
      </c>
      <c r="Z35" s="36">
        <f>+IF(X35&lt;&gt;0,+(Y35/X35)*100,0)</f>
        <v>-22.780942819940293</v>
      </c>
      <c r="AA35" s="33">
        <f>SUM(AA24:AA34)</f>
        <v>436088341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-15601489</v>
      </c>
      <c r="D37" s="46">
        <f>+D21-D35</f>
        <v>0</v>
      </c>
      <c r="E37" s="47">
        <f t="shared" si="2"/>
        <v>-42237662</v>
      </c>
      <c r="F37" s="48">
        <f t="shared" si="2"/>
        <v>-44342508</v>
      </c>
      <c r="G37" s="48">
        <f t="shared" si="2"/>
        <v>82372863</v>
      </c>
      <c r="H37" s="48">
        <f t="shared" si="2"/>
        <v>7502896</v>
      </c>
      <c r="I37" s="48">
        <f t="shared" si="2"/>
        <v>-31005241</v>
      </c>
      <c r="J37" s="48">
        <f t="shared" si="2"/>
        <v>58870518</v>
      </c>
      <c r="K37" s="48">
        <f t="shared" si="2"/>
        <v>-19124195</v>
      </c>
      <c r="L37" s="48">
        <f t="shared" si="2"/>
        <v>-11621782</v>
      </c>
      <c r="M37" s="48">
        <f t="shared" si="2"/>
        <v>12127204</v>
      </c>
      <c r="N37" s="48">
        <f t="shared" si="2"/>
        <v>-18618773</v>
      </c>
      <c r="O37" s="48">
        <f t="shared" si="2"/>
        <v>-9753983</v>
      </c>
      <c r="P37" s="48">
        <f t="shared" si="2"/>
        <v>-8414202</v>
      </c>
      <c r="Q37" s="48">
        <f t="shared" si="2"/>
        <v>5484862</v>
      </c>
      <c r="R37" s="48">
        <f t="shared" si="2"/>
        <v>-12683323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27568422</v>
      </c>
      <c r="X37" s="48">
        <f>IF(F21=F35,0,X21-X35)</f>
        <v>-24924617</v>
      </c>
      <c r="Y37" s="48">
        <f t="shared" si="2"/>
        <v>52493039</v>
      </c>
      <c r="Z37" s="49">
        <f>+IF(X37&lt;&gt;0,+(Y37/X37)*100,0)</f>
        <v>-210.60720411471118</v>
      </c>
      <c r="AA37" s="46">
        <f>+AA21-AA35</f>
        <v>-44342508</v>
      </c>
    </row>
    <row r="38" spans="1:27" ht="22.5" customHeight="1">
      <c r="A38" s="50" t="s">
        <v>60</v>
      </c>
      <c r="B38" s="29"/>
      <c r="C38" s="6">
        <v>63682290</v>
      </c>
      <c r="D38" s="6"/>
      <c r="E38" s="7">
        <v>50318000</v>
      </c>
      <c r="F38" s="8">
        <v>75487650</v>
      </c>
      <c r="G38" s="8">
        <v>211042</v>
      </c>
      <c r="H38" s="8">
        <v>5219721</v>
      </c>
      <c r="I38" s="8"/>
      <c r="J38" s="8">
        <v>5430763</v>
      </c>
      <c r="K38" s="8">
        <v>5433761</v>
      </c>
      <c r="L38" s="8"/>
      <c r="M38" s="8">
        <v>7826087</v>
      </c>
      <c r="N38" s="8">
        <v>13259848</v>
      </c>
      <c r="O38" s="8">
        <v>8987704</v>
      </c>
      <c r="P38" s="8">
        <v>-5720057</v>
      </c>
      <c r="Q38" s="8">
        <v>1321680</v>
      </c>
      <c r="R38" s="8">
        <v>4589327</v>
      </c>
      <c r="S38" s="8"/>
      <c r="T38" s="8"/>
      <c r="U38" s="8"/>
      <c r="V38" s="8"/>
      <c r="W38" s="8">
        <v>23279938</v>
      </c>
      <c r="X38" s="8">
        <v>47806363</v>
      </c>
      <c r="Y38" s="8">
        <v>-24526425</v>
      </c>
      <c r="Z38" s="2">
        <v>-51.3</v>
      </c>
      <c r="AA38" s="6">
        <v>75487650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48080801</v>
      </c>
      <c r="D41" s="56">
        <f>SUM(D37:D40)</f>
        <v>0</v>
      </c>
      <c r="E41" s="57">
        <f t="shared" si="3"/>
        <v>8080338</v>
      </c>
      <c r="F41" s="58">
        <f t="shared" si="3"/>
        <v>31145142</v>
      </c>
      <c r="G41" s="58">
        <f t="shared" si="3"/>
        <v>82583905</v>
      </c>
      <c r="H41" s="58">
        <f t="shared" si="3"/>
        <v>12722617</v>
      </c>
      <c r="I41" s="58">
        <f t="shared" si="3"/>
        <v>-31005241</v>
      </c>
      <c r="J41" s="58">
        <f t="shared" si="3"/>
        <v>64301281</v>
      </c>
      <c r="K41" s="58">
        <f t="shared" si="3"/>
        <v>-13690434</v>
      </c>
      <c r="L41" s="58">
        <f t="shared" si="3"/>
        <v>-11621782</v>
      </c>
      <c r="M41" s="58">
        <f t="shared" si="3"/>
        <v>19953291</v>
      </c>
      <c r="N41" s="58">
        <f t="shared" si="3"/>
        <v>-5358925</v>
      </c>
      <c r="O41" s="58">
        <f t="shared" si="3"/>
        <v>-766279</v>
      </c>
      <c r="P41" s="58">
        <f t="shared" si="3"/>
        <v>-14134259</v>
      </c>
      <c r="Q41" s="58">
        <f t="shared" si="3"/>
        <v>6806542</v>
      </c>
      <c r="R41" s="58">
        <f t="shared" si="3"/>
        <v>-8093996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50848360</v>
      </c>
      <c r="X41" s="58">
        <f t="shared" si="3"/>
        <v>22881746</v>
      </c>
      <c r="Y41" s="58">
        <f t="shared" si="3"/>
        <v>27966614</v>
      </c>
      <c r="Z41" s="59">
        <f>+IF(X41&lt;&gt;0,+(Y41/X41)*100,0)</f>
        <v>122.22237761051974</v>
      </c>
      <c r="AA41" s="56">
        <f>SUM(AA37:AA40)</f>
        <v>31145142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48080801</v>
      </c>
      <c r="D43" s="64">
        <f>+D41-D42</f>
        <v>0</v>
      </c>
      <c r="E43" s="65">
        <f t="shared" si="4"/>
        <v>8080338</v>
      </c>
      <c r="F43" s="66">
        <f t="shared" si="4"/>
        <v>31145142</v>
      </c>
      <c r="G43" s="66">
        <f t="shared" si="4"/>
        <v>82583905</v>
      </c>
      <c r="H43" s="66">
        <f t="shared" si="4"/>
        <v>12722617</v>
      </c>
      <c r="I43" s="66">
        <f t="shared" si="4"/>
        <v>-31005241</v>
      </c>
      <c r="J43" s="66">
        <f t="shared" si="4"/>
        <v>64301281</v>
      </c>
      <c r="K43" s="66">
        <f t="shared" si="4"/>
        <v>-13690434</v>
      </c>
      <c r="L43" s="66">
        <f t="shared" si="4"/>
        <v>-11621782</v>
      </c>
      <c r="M43" s="66">
        <f t="shared" si="4"/>
        <v>19953291</v>
      </c>
      <c r="N43" s="66">
        <f t="shared" si="4"/>
        <v>-5358925</v>
      </c>
      <c r="O43" s="66">
        <f t="shared" si="4"/>
        <v>-766279</v>
      </c>
      <c r="P43" s="66">
        <f t="shared" si="4"/>
        <v>-14134259</v>
      </c>
      <c r="Q43" s="66">
        <f t="shared" si="4"/>
        <v>6806542</v>
      </c>
      <c r="R43" s="66">
        <f t="shared" si="4"/>
        <v>-8093996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50848360</v>
      </c>
      <c r="X43" s="66">
        <f t="shared" si="4"/>
        <v>22881746</v>
      </c>
      <c r="Y43" s="66">
        <f t="shared" si="4"/>
        <v>27966614</v>
      </c>
      <c r="Z43" s="67">
        <f>+IF(X43&lt;&gt;0,+(Y43/X43)*100,0)</f>
        <v>122.22237761051974</v>
      </c>
      <c r="AA43" s="64">
        <f>+AA41-AA42</f>
        <v>31145142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48080801</v>
      </c>
      <c r="D45" s="56">
        <f>SUM(D43:D44)</f>
        <v>0</v>
      </c>
      <c r="E45" s="57">
        <f t="shared" si="5"/>
        <v>8080338</v>
      </c>
      <c r="F45" s="58">
        <f t="shared" si="5"/>
        <v>31145142</v>
      </c>
      <c r="G45" s="58">
        <f t="shared" si="5"/>
        <v>82583905</v>
      </c>
      <c r="H45" s="58">
        <f t="shared" si="5"/>
        <v>12722617</v>
      </c>
      <c r="I45" s="58">
        <f t="shared" si="5"/>
        <v>-31005241</v>
      </c>
      <c r="J45" s="58">
        <f t="shared" si="5"/>
        <v>64301281</v>
      </c>
      <c r="K45" s="58">
        <f t="shared" si="5"/>
        <v>-13690434</v>
      </c>
      <c r="L45" s="58">
        <f t="shared" si="5"/>
        <v>-11621782</v>
      </c>
      <c r="M45" s="58">
        <f t="shared" si="5"/>
        <v>19953291</v>
      </c>
      <c r="N45" s="58">
        <f t="shared" si="5"/>
        <v>-5358925</v>
      </c>
      <c r="O45" s="58">
        <f t="shared" si="5"/>
        <v>-766279</v>
      </c>
      <c r="P45" s="58">
        <f t="shared" si="5"/>
        <v>-14134259</v>
      </c>
      <c r="Q45" s="58">
        <f t="shared" si="5"/>
        <v>6806542</v>
      </c>
      <c r="R45" s="58">
        <f t="shared" si="5"/>
        <v>-8093996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50848360</v>
      </c>
      <c r="X45" s="58">
        <f t="shared" si="5"/>
        <v>22881746</v>
      </c>
      <c r="Y45" s="58">
        <f t="shared" si="5"/>
        <v>27966614</v>
      </c>
      <c r="Z45" s="59">
        <f>+IF(X45&lt;&gt;0,+(Y45/X45)*100,0)</f>
        <v>122.22237761051974</v>
      </c>
      <c r="AA45" s="56">
        <f>SUM(AA43:AA44)</f>
        <v>31145142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48080801</v>
      </c>
      <c r="D47" s="71">
        <f>SUM(D45:D46)</f>
        <v>0</v>
      </c>
      <c r="E47" s="72">
        <f t="shared" si="6"/>
        <v>8080338</v>
      </c>
      <c r="F47" s="73">
        <f t="shared" si="6"/>
        <v>31145142</v>
      </c>
      <c r="G47" s="73">
        <f t="shared" si="6"/>
        <v>82583905</v>
      </c>
      <c r="H47" s="74">
        <f t="shared" si="6"/>
        <v>12722617</v>
      </c>
      <c r="I47" s="74">
        <f t="shared" si="6"/>
        <v>-31005241</v>
      </c>
      <c r="J47" s="74">
        <f t="shared" si="6"/>
        <v>64301281</v>
      </c>
      <c r="K47" s="74">
        <f t="shared" si="6"/>
        <v>-13690434</v>
      </c>
      <c r="L47" s="74">
        <f t="shared" si="6"/>
        <v>-11621782</v>
      </c>
      <c r="M47" s="73">
        <f t="shared" si="6"/>
        <v>19953291</v>
      </c>
      <c r="N47" s="73">
        <f t="shared" si="6"/>
        <v>-5358925</v>
      </c>
      <c r="O47" s="74">
        <f t="shared" si="6"/>
        <v>-766279</v>
      </c>
      <c r="P47" s="74">
        <f t="shared" si="6"/>
        <v>-14134259</v>
      </c>
      <c r="Q47" s="74">
        <f t="shared" si="6"/>
        <v>6806542</v>
      </c>
      <c r="R47" s="74">
        <f t="shared" si="6"/>
        <v>-8093996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50848360</v>
      </c>
      <c r="X47" s="74">
        <f t="shared" si="6"/>
        <v>22881746</v>
      </c>
      <c r="Y47" s="74">
        <f t="shared" si="6"/>
        <v>27966614</v>
      </c>
      <c r="Z47" s="75">
        <f>+IF(X47&lt;&gt;0,+(Y47/X47)*100,0)</f>
        <v>122.22237761051974</v>
      </c>
      <c r="AA47" s="76">
        <f>SUM(AA45:AA46)</f>
        <v>31145142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21376717</v>
      </c>
      <c r="D5" s="6"/>
      <c r="E5" s="7">
        <v>23023060</v>
      </c>
      <c r="F5" s="8">
        <v>23023060</v>
      </c>
      <c r="G5" s="8">
        <v>2500048</v>
      </c>
      <c r="H5" s="8">
        <v>4402368</v>
      </c>
      <c r="I5" s="8">
        <v>6328626</v>
      </c>
      <c r="J5" s="8">
        <v>13231042</v>
      </c>
      <c r="K5" s="8">
        <v>1993091</v>
      </c>
      <c r="L5" s="8">
        <v>1946788</v>
      </c>
      <c r="M5" s="8">
        <v>2013605</v>
      </c>
      <c r="N5" s="8">
        <v>5953484</v>
      </c>
      <c r="O5" s="8">
        <v>2403577</v>
      </c>
      <c r="P5" s="8">
        <v>1999285</v>
      </c>
      <c r="Q5" s="8">
        <v>20715</v>
      </c>
      <c r="R5" s="8">
        <v>4423577</v>
      </c>
      <c r="S5" s="8"/>
      <c r="T5" s="8"/>
      <c r="U5" s="8"/>
      <c r="V5" s="8"/>
      <c r="W5" s="8">
        <v>23608103</v>
      </c>
      <c r="X5" s="8">
        <v>17267293</v>
      </c>
      <c r="Y5" s="8">
        <v>6340810</v>
      </c>
      <c r="Z5" s="2">
        <v>36.72</v>
      </c>
      <c r="AA5" s="6">
        <v>23023060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2178570</v>
      </c>
      <c r="D9" s="6"/>
      <c r="E9" s="7">
        <v>2100000</v>
      </c>
      <c r="F9" s="8">
        <v>2100000</v>
      </c>
      <c r="G9" s="8">
        <v>163050</v>
      </c>
      <c r="H9" s="8">
        <v>169394</v>
      </c>
      <c r="I9" s="8">
        <v>609494</v>
      </c>
      <c r="J9" s="8">
        <v>941938</v>
      </c>
      <c r="K9" s="8">
        <v>230336</v>
      </c>
      <c r="L9" s="8">
        <v>227025</v>
      </c>
      <c r="M9" s="8">
        <v>290183</v>
      </c>
      <c r="N9" s="8">
        <v>747544</v>
      </c>
      <c r="O9" s="8">
        <v>225993</v>
      </c>
      <c r="P9" s="8">
        <v>244843</v>
      </c>
      <c r="Q9" s="8">
        <v>1103</v>
      </c>
      <c r="R9" s="8">
        <v>471939</v>
      </c>
      <c r="S9" s="8"/>
      <c r="T9" s="8"/>
      <c r="U9" s="8"/>
      <c r="V9" s="8"/>
      <c r="W9" s="8">
        <v>2161421</v>
      </c>
      <c r="X9" s="8">
        <v>1575000</v>
      </c>
      <c r="Y9" s="8">
        <v>586421</v>
      </c>
      <c r="Z9" s="2">
        <v>37.23</v>
      </c>
      <c r="AA9" s="6">
        <v>2100000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1037495</v>
      </c>
      <c r="D11" s="6"/>
      <c r="E11" s="7">
        <v>1000000</v>
      </c>
      <c r="F11" s="8">
        <v>1000000</v>
      </c>
      <c r="G11" s="8">
        <v>37875</v>
      </c>
      <c r="H11" s="8">
        <v>73319</v>
      </c>
      <c r="I11" s="8">
        <v>95085</v>
      </c>
      <c r="J11" s="8">
        <v>206279</v>
      </c>
      <c r="K11" s="8">
        <v>204726</v>
      </c>
      <c r="L11" s="8">
        <v>45970</v>
      </c>
      <c r="M11" s="8">
        <v>85653</v>
      </c>
      <c r="N11" s="8">
        <v>336349</v>
      </c>
      <c r="O11" s="8">
        <v>50706</v>
      </c>
      <c r="P11" s="8">
        <v>38190</v>
      </c>
      <c r="Q11" s="8">
        <v>3192</v>
      </c>
      <c r="R11" s="8">
        <v>92088</v>
      </c>
      <c r="S11" s="8"/>
      <c r="T11" s="8"/>
      <c r="U11" s="8"/>
      <c r="V11" s="8"/>
      <c r="W11" s="8">
        <v>634716</v>
      </c>
      <c r="X11" s="8">
        <v>750001</v>
      </c>
      <c r="Y11" s="8">
        <v>-115285</v>
      </c>
      <c r="Z11" s="2">
        <v>-15.37</v>
      </c>
      <c r="AA11" s="6">
        <v>1000000</v>
      </c>
    </row>
    <row r="12" spans="1:27" ht="13.5">
      <c r="A12" s="25" t="s">
        <v>37</v>
      </c>
      <c r="B12" s="29"/>
      <c r="C12" s="6">
        <v>13026783</v>
      </c>
      <c r="D12" s="6"/>
      <c r="E12" s="7">
        <v>16000000</v>
      </c>
      <c r="F12" s="8">
        <v>13000000</v>
      </c>
      <c r="G12" s="8">
        <v>421205</v>
      </c>
      <c r="H12" s="8">
        <v>1945329</v>
      </c>
      <c r="I12" s="8">
        <v>2811825</v>
      </c>
      <c r="J12" s="8">
        <v>5178359</v>
      </c>
      <c r="K12" s="8">
        <v>1052308</v>
      </c>
      <c r="L12" s="8">
        <v>732133</v>
      </c>
      <c r="M12" s="8">
        <v>932071</v>
      </c>
      <c r="N12" s="8">
        <v>2716512</v>
      </c>
      <c r="O12" s="8">
        <v>1142360</v>
      </c>
      <c r="P12" s="8">
        <v>911073</v>
      </c>
      <c r="Q12" s="8"/>
      <c r="R12" s="8">
        <v>2053433</v>
      </c>
      <c r="S12" s="8"/>
      <c r="T12" s="8"/>
      <c r="U12" s="8"/>
      <c r="V12" s="8"/>
      <c r="W12" s="8">
        <v>9948304</v>
      </c>
      <c r="X12" s="8">
        <v>9750001</v>
      </c>
      <c r="Y12" s="8">
        <v>198303</v>
      </c>
      <c r="Z12" s="2">
        <v>2.03</v>
      </c>
      <c r="AA12" s="6">
        <v>13000000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901062</v>
      </c>
      <c r="D15" s="6"/>
      <c r="E15" s="7">
        <v>1000000</v>
      </c>
      <c r="F15" s="8">
        <v>1000000</v>
      </c>
      <c r="G15" s="8">
        <v>6396</v>
      </c>
      <c r="H15" s="8">
        <v>9296</v>
      </c>
      <c r="I15" s="8">
        <v>9296</v>
      </c>
      <c r="J15" s="8">
        <v>24988</v>
      </c>
      <c r="K15" s="8"/>
      <c r="L15" s="8"/>
      <c r="M15" s="8"/>
      <c r="N15" s="8"/>
      <c r="O15" s="8"/>
      <c r="P15" s="8"/>
      <c r="Q15" s="8">
        <v>391250</v>
      </c>
      <c r="R15" s="8">
        <v>391250</v>
      </c>
      <c r="S15" s="8"/>
      <c r="T15" s="8"/>
      <c r="U15" s="8"/>
      <c r="V15" s="8"/>
      <c r="W15" s="8">
        <v>416238</v>
      </c>
      <c r="X15" s="8">
        <v>750001</v>
      </c>
      <c r="Y15" s="8">
        <v>-333763</v>
      </c>
      <c r="Z15" s="2">
        <v>-44.5</v>
      </c>
      <c r="AA15" s="6">
        <v>1000000</v>
      </c>
    </row>
    <row r="16" spans="1:27" ht="13.5">
      <c r="A16" s="23" t="s">
        <v>41</v>
      </c>
      <c r="B16" s="29"/>
      <c r="C16" s="6">
        <v>3118842</v>
      </c>
      <c r="D16" s="6"/>
      <c r="E16" s="7">
        <v>3418835</v>
      </c>
      <c r="F16" s="8">
        <v>3968835</v>
      </c>
      <c r="G16" s="8">
        <v>379646</v>
      </c>
      <c r="H16" s="8">
        <v>680355</v>
      </c>
      <c r="I16" s="8">
        <v>978438</v>
      </c>
      <c r="J16" s="8">
        <v>2038439</v>
      </c>
      <c r="K16" s="8">
        <v>330435</v>
      </c>
      <c r="L16" s="8">
        <v>280072</v>
      </c>
      <c r="M16" s="8">
        <v>166426</v>
      </c>
      <c r="N16" s="8">
        <v>776933</v>
      </c>
      <c r="O16" s="8">
        <v>248159</v>
      </c>
      <c r="P16" s="8">
        <v>264570</v>
      </c>
      <c r="Q16" s="8">
        <v>8087</v>
      </c>
      <c r="R16" s="8">
        <v>520816</v>
      </c>
      <c r="S16" s="8"/>
      <c r="T16" s="8"/>
      <c r="U16" s="8"/>
      <c r="V16" s="8"/>
      <c r="W16" s="8">
        <v>3336188</v>
      </c>
      <c r="X16" s="8">
        <v>2976624</v>
      </c>
      <c r="Y16" s="8">
        <v>359564</v>
      </c>
      <c r="Z16" s="2">
        <v>12.08</v>
      </c>
      <c r="AA16" s="6">
        <v>3968835</v>
      </c>
    </row>
    <row r="17" spans="1:27" ht="13.5">
      <c r="A17" s="23" t="s">
        <v>42</v>
      </c>
      <c r="B17" s="29"/>
      <c r="C17" s="6">
        <v>650829</v>
      </c>
      <c r="D17" s="6"/>
      <c r="E17" s="7">
        <v>33900</v>
      </c>
      <c r="F17" s="8">
        <v>28900</v>
      </c>
      <c r="G17" s="8"/>
      <c r="H17" s="8"/>
      <c r="I17" s="8"/>
      <c r="J17" s="8"/>
      <c r="K17" s="8"/>
      <c r="L17" s="8">
        <v>45</v>
      </c>
      <c r="M17" s="8">
        <v>65908</v>
      </c>
      <c r="N17" s="8">
        <v>65953</v>
      </c>
      <c r="O17" s="8">
        <v>54792</v>
      </c>
      <c r="P17" s="8">
        <v>64003</v>
      </c>
      <c r="Q17" s="8">
        <v>66753</v>
      </c>
      <c r="R17" s="8">
        <v>185548</v>
      </c>
      <c r="S17" s="8"/>
      <c r="T17" s="8"/>
      <c r="U17" s="8"/>
      <c r="V17" s="8"/>
      <c r="W17" s="8">
        <v>251501</v>
      </c>
      <c r="X17" s="8">
        <v>21676</v>
      </c>
      <c r="Y17" s="8">
        <v>229825</v>
      </c>
      <c r="Z17" s="2">
        <v>1060.27</v>
      </c>
      <c r="AA17" s="6">
        <v>28900</v>
      </c>
    </row>
    <row r="18" spans="1:27" ht="13.5">
      <c r="A18" s="23" t="s">
        <v>43</v>
      </c>
      <c r="B18" s="29"/>
      <c r="C18" s="6">
        <v>138116386</v>
      </c>
      <c r="D18" s="6"/>
      <c r="E18" s="7">
        <v>186786512</v>
      </c>
      <c r="F18" s="8">
        <v>115301777</v>
      </c>
      <c r="G18" s="8">
        <v>47227947</v>
      </c>
      <c r="H18" s="8">
        <v>52972871</v>
      </c>
      <c r="I18" s="8">
        <v>54628313</v>
      </c>
      <c r="J18" s="8">
        <v>154829131</v>
      </c>
      <c r="K18" s="8">
        <v>11146200</v>
      </c>
      <c r="L18" s="8">
        <v>3490454</v>
      </c>
      <c r="M18" s="8">
        <v>42130918</v>
      </c>
      <c r="N18" s="8">
        <v>56767572</v>
      </c>
      <c r="O18" s="8">
        <v>2541400</v>
      </c>
      <c r="P18" s="8">
        <v>3301242</v>
      </c>
      <c r="Q18" s="8"/>
      <c r="R18" s="8">
        <v>5842642</v>
      </c>
      <c r="S18" s="8"/>
      <c r="T18" s="8"/>
      <c r="U18" s="8"/>
      <c r="V18" s="8"/>
      <c r="W18" s="8">
        <v>217439345</v>
      </c>
      <c r="X18" s="8">
        <v>86476331</v>
      </c>
      <c r="Y18" s="8">
        <v>130963014</v>
      </c>
      <c r="Z18" s="2">
        <v>151.44</v>
      </c>
      <c r="AA18" s="6">
        <v>115301777</v>
      </c>
    </row>
    <row r="19" spans="1:27" ht="13.5">
      <c r="A19" s="23" t="s">
        <v>44</v>
      </c>
      <c r="B19" s="29"/>
      <c r="C19" s="6">
        <v>728612</v>
      </c>
      <c r="D19" s="6"/>
      <c r="E19" s="7">
        <v>1268872</v>
      </c>
      <c r="F19" s="26">
        <v>1323872</v>
      </c>
      <c r="G19" s="26">
        <v>54047</v>
      </c>
      <c r="H19" s="26">
        <v>33395</v>
      </c>
      <c r="I19" s="26">
        <v>63995</v>
      </c>
      <c r="J19" s="26">
        <v>151437</v>
      </c>
      <c r="K19" s="26">
        <v>11748</v>
      </c>
      <c r="L19" s="26">
        <v>126803</v>
      </c>
      <c r="M19" s="26">
        <v>122348</v>
      </c>
      <c r="N19" s="26">
        <v>260899</v>
      </c>
      <c r="O19" s="26">
        <v>-82713</v>
      </c>
      <c r="P19" s="26">
        <v>19224</v>
      </c>
      <c r="Q19" s="26">
        <v>1255</v>
      </c>
      <c r="R19" s="26">
        <v>-62234</v>
      </c>
      <c r="S19" s="26"/>
      <c r="T19" s="26"/>
      <c r="U19" s="26"/>
      <c r="V19" s="26"/>
      <c r="W19" s="26">
        <v>350102</v>
      </c>
      <c r="X19" s="26">
        <v>992906</v>
      </c>
      <c r="Y19" s="26">
        <v>-642804</v>
      </c>
      <c r="Z19" s="27">
        <v>-64.74</v>
      </c>
      <c r="AA19" s="28">
        <v>1323872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181135296</v>
      </c>
      <c r="D21" s="33">
        <f t="shared" si="0"/>
        <v>0</v>
      </c>
      <c r="E21" s="34">
        <f t="shared" si="0"/>
        <v>234631179</v>
      </c>
      <c r="F21" s="35">
        <f t="shared" si="0"/>
        <v>160746444</v>
      </c>
      <c r="G21" s="35">
        <f t="shared" si="0"/>
        <v>50790214</v>
      </c>
      <c r="H21" s="35">
        <f t="shared" si="0"/>
        <v>60286327</v>
      </c>
      <c r="I21" s="35">
        <f t="shared" si="0"/>
        <v>65525072</v>
      </c>
      <c r="J21" s="35">
        <f t="shared" si="0"/>
        <v>176601613</v>
      </c>
      <c r="K21" s="35">
        <f t="shared" si="0"/>
        <v>14968844</v>
      </c>
      <c r="L21" s="35">
        <f t="shared" si="0"/>
        <v>6849290</v>
      </c>
      <c r="M21" s="35">
        <f t="shared" si="0"/>
        <v>45807112</v>
      </c>
      <c r="N21" s="35">
        <f t="shared" si="0"/>
        <v>67625246</v>
      </c>
      <c r="O21" s="35">
        <f t="shared" si="0"/>
        <v>6584274</v>
      </c>
      <c r="P21" s="35">
        <f t="shared" si="0"/>
        <v>6842430</v>
      </c>
      <c r="Q21" s="35">
        <f t="shared" si="0"/>
        <v>492355</v>
      </c>
      <c r="R21" s="35">
        <f t="shared" si="0"/>
        <v>13919059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258145918</v>
      </c>
      <c r="X21" s="35">
        <f t="shared" si="0"/>
        <v>120559833</v>
      </c>
      <c r="Y21" s="35">
        <f t="shared" si="0"/>
        <v>137586085</v>
      </c>
      <c r="Z21" s="36">
        <f>+IF(X21&lt;&gt;0,+(Y21/X21)*100,0)</f>
        <v>114.12265725351493</v>
      </c>
      <c r="AA21" s="33">
        <f>SUM(AA5:AA20)</f>
        <v>160746444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63258979</v>
      </c>
      <c r="D24" s="6"/>
      <c r="E24" s="7">
        <v>77459293</v>
      </c>
      <c r="F24" s="8">
        <v>77893790</v>
      </c>
      <c r="G24" s="8"/>
      <c r="H24" s="8">
        <v>11171125</v>
      </c>
      <c r="I24" s="8">
        <v>16955867</v>
      </c>
      <c r="J24" s="8">
        <v>28126992</v>
      </c>
      <c r="K24" s="8">
        <v>5701318</v>
      </c>
      <c r="L24" s="8">
        <v>8881698</v>
      </c>
      <c r="M24" s="8">
        <v>6870775</v>
      </c>
      <c r="N24" s="8">
        <v>21453791</v>
      </c>
      <c r="O24" s="8">
        <v>5681976</v>
      </c>
      <c r="P24" s="8">
        <v>5685538</v>
      </c>
      <c r="Q24" s="8"/>
      <c r="R24" s="8">
        <v>11367514</v>
      </c>
      <c r="S24" s="8"/>
      <c r="T24" s="8"/>
      <c r="U24" s="8"/>
      <c r="V24" s="8"/>
      <c r="W24" s="8">
        <v>60948297</v>
      </c>
      <c r="X24" s="8">
        <v>58420304</v>
      </c>
      <c r="Y24" s="8">
        <v>2527993</v>
      </c>
      <c r="Z24" s="2">
        <v>4.33</v>
      </c>
      <c r="AA24" s="6">
        <v>77893790</v>
      </c>
    </row>
    <row r="25" spans="1:27" ht="13.5">
      <c r="A25" s="25" t="s">
        <v>49</v>
      </c>
      <c r="B25" s="24"/>
      <c r="C25" s="6">
        <v>10304108</v>
      </c>
      <c r="D25" s="6"/>
      <c r="E25" s="7">
        <v>11097336</v>
      </c>
      <c r="F25" s="8">
        <v>11097336</v>
      </c>
      <c r="G25" s="8"/>
      <c r="H25" s="8">
        <v>1660446</v>
      </c>
      <c r="I25" s="8">
        <v>2470157</v>
      </c>
      <c r="J25" s="8">
        <v>4130603</v>
      </c>
      <c r="K25" s="8">
        <v>805641</v>
      </c>
      <c r="L25" s="8">
        <v>850885</v>
      </c>
      <c r="M25" s="8">
        <v>860593</v>
      </c>
      <c r="N25" s="8">
        <v>2517119</v>
      </c>
      <c r="O25" s="8">
        <v>853849</v>
      </c>
      <c r="P25" s="8">
        <v>855319</v>
      </c>
      <c r="Q25" s="8"/>
      <c r="R25" s="8">
        <v>1709168</v>
      </c>
      <c r="S25" s="8"/>
      <c r="T25" s="8"/>
      <c r="U25" s="8"/>
      <c r="V25" s="8"/>
      <c r="W25" s="8">
        <v>8356890</v>
      </c>
      <c r="X25" s="8">
        <v>8322999</v>
      </c>
      <c r="Y25" s="8">
        <v>33891</v>
      </c>
      <c r="Z25" s="2">
        <v>0.41</v>
      </c>
      <c r="AA25" s="6">
        <v>11097336</v>
      </c>
    </row>
    <row r="26" spans="1:27" ht="13.5">
      <c r="A26" s="25" t="s">
        <v>50</v>
      </c>
      <c r="B26" s="24"/>
      <c r="C26" s="6">
        <v>1689461</v>
      </c>
      <c r="D26" s="6"/>
      <c r="E26" s="7">
        <v>1578000</v>
      </c>
      <c r="F26" s="8">
        <v>2000000</v>
      </c>
      <c r="G26" s="8">
        <v>25816</v>
      </c>
      <c r="H26" s="8">
        <v>41028</v>
      </c>
      <c r="I26" s="8">
        <v>564041</v>
      </c>
      <c r="J26" s="8">
        <v>630885</v>
      </c>
      <c r="K26" s="8">
        <v>229743</v>
      </c>
      <c r="L26" s="8">
        <v>46807</v>
      </c>
      <c r="M26" s="8">
        <v>163288</v>
      </c>
      <c r="N26" s="8">
        <v>439838</v>
      </c>
      <c r="O26" s="8">
        <v>442029</v>
      </c>
      <c r="P26" s="8">
        <v>210164</v>
      </c>
      <c r="Q26" s="8">
        <v>37686</v>
      </c>
      <c r="R26" s="8">
        <v>689879</v>
      </c>
      <c r="S26" s="8"/>
      <c r="T26" s="8"/>
      <c r="U26" s="8"/>
      <c r="V26" s="8"/>
      <c r="W26" s="8">
        <v>1760602</v>
      </c>
      <c r="X26" s="8">
        <v>1499999</v>
      </c>
      <c r="Y26" s="8">
        <v>260603</v>
      </c>
      <c r="Z26" s="2">
        <v>17.37</v>
      </c>
      <c r="AA26" s="6">
        <v>2000000</v>
      </c>
    </row>
    <row r="27" spans="1:27" ht="13.5">
      <c r="A27" s="25" t="s">
        <v>51</v>
      </c>
      <c r="B27" s="24"/>
      <c r="C27" s="6">
        <v>22564925</v>
      </c>
      <c r="D27" s="6"/>
      <c r="E27" s="7">
        <v>20000000</v>
      </c>
      <c r="F27" s="8">
        <v>22000000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16500004</v>
      </c>
      <c r="Y27" s="8">
        <v>-16500004</v>
      </c>
      <c r="Z27" s="2">
        <v>-100</v>
      </c>
      <c r="AA27" s="6">
        <v>22000000</v>
      </c>
    </row>
    <row r="28" spans="1:27" ht="13.5">
      <c r="A28" s="25" t="s">
        <v>52</v>
      </c>
      <c r="B28" s="24"/>
      <c r="C28" s="6">
        <v>2395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396285</v>
      </c>
      <c r="D30" s="6"/>
      <c r="E30" s="7">
        <v>869840</v>
      </c>
      <c r="F30" s="8">
        <v>905840</v>
      </c>
      <c r="G30" s="8">
        <v>1000</v>
      </c>
      <c r="H30" s="8">
        <v>6613</v>
      </c>
      <c r="I30" s="8">
        <v>41694</v>
      </c>
      <c r="J30" s="8">
        <v>49307</v>
      </c>
      <c r="K30" s="8">
        <v>6911</v>
      </c>
      <c r="L30" s="8">
        <v>14414</v>
      </c>
      <c r="M30" s="8">
        <v>96200</v>
      </c>
      <c r="N30" s="8">
        <v>117525</v>
      </c>
      <c r="O30" s="8">
        <v>12520</v>
      </c>
      <c r="P30" s="8">
        <v>10093</v>
      </c>
      <c r="Q30" s="8">
        <v>165552</v>
      </c>
      <c r="R30" s="8">
        <v>188165</v>
      </c>
      <c r="S30" s="8"/>
      <c r="T30" s="8"/>
      <c r="U30" s="8"/>
      <c r="V30" s="8"/>
      <c r="W30" s="8">
        <v>354997</v>
      </c>
      <c r="X30" s="8">
        <v>679376</v>
      </c>
      <c r="Y30" s="8">
        <v>-324379</v>
      </c>
      <c r="Z30" s="2">
        <v>-47.75</v>
      </c>
      <c r="AA30" s="6">
        <v>905840</v>
      </c>
    </row>
    <row r="31" spans="1:27" ht="13.5">
      <c r="A31" s="25" t="s">
        <v>55</v>
      </c>
      <c r="B31" s="24"/>
      <c r="C31" s="6">
        <v>15502558</v>
      </c>
      <c r="D31" s="6"/>
      <c r="E31" s="7">
        <v>21571109</v>
      </c>
      <c r="F31" s="8">
        <v>21531989</v>
      </c>
      <c r="G31" s="8">
        <v>55500</v>
      </c>
      <c r="H31" s="8">
        <v>817024</v>
      </c>
      <c r="I31" s="8">
        <v>2033824</v>
      </c>
      <c r="J31" s="8">
        <v>2906348</v>
      </c>
      <c r="K31" s="8">
        <v>1416805</v>
      </c>
      <c r="L31" s="8">
        <v>1732963</v>
      </c>
      <c r="M31" s="8">
        <v>2131958</v>
      </c>
      <c r="N31" s="8">
        <v>5281726</v>
      </c>
      <c r="O31" s="8">
        <v>926294</v>
      </c>
      <c r="P31" s="8">
        <v>-524193</v>
      </c>
      <c r="Q31" s="8">
        <v>1480380</v>
      </c>
      <c r="R31" s="8">
        <v>1882481</v>
      </c>
      <c r="S31" s="8"/>
      <c r="T31" s="8"/>
      <c r="U31" s="8"/>
      <c r="V31" s="8"/>
      <c r="W31" s="8">
        <v>10070555</v>
      </c>
      <c r="X31" s="8">
        <v>16148996</v>
      </c>
      <c r="Y31" s="8">
        <v>-6078441</v>
      </c>
      <c r="Z31" s="2">
        <v>-37.64</v>
      </c>
      <c r="AA31" s="6">
        <v>21531989</v>
      </c>
    </row>
    <row r="32" spans="1:27" ht="13.5">
      <c r="A32" s="25" t="s">
        <v>43</v>
      </c>
      <c r="B32" s="24"/>
      <c r="C32" s="6">
        <v>31379143</v>
      </c>
      <c r="D32" s="6"/>
      <c r="E32" s="7">
        <v>85960351</v>
      </c>
      <c r="F32" s="8">
        <v>14603947</v>
      </c>
      <c r="G32" s="8">
        <v>3122094</v>
      </c>
      <c r="H32" s="8">
        <v>7065139</v>
      </c>
      <c r="I32" s="8">
        <v>8199330</v>
      </c>
      <c r="J32" s="8">
        <v>18386563</v>
      </c>
      <c r="K32" s="8">
        <v>17460573</v>
      </c>
      <c r="L32" s="8">
        <v>2406633</v>
      </c>
      <c r="M32" s="8">
        <v>6465081</v>
      </c>
      <c r="N32" s="8">
        <v>26332287</v>
      </c>
      <c r="O32" s="8">
        <v>3844189</v>
      </c>
      <c r="P32" s="8"/>
      <c r="Q32" s="8">
        <v>4217911</v>
      </c>
      <c r="R32" s="8">
        <v>8062100</v>
      </c>
      <c r="S32" s="8"/>
      <c r="T32" s="8"/>
      <c r="U32" s="8"/>
      <c r="V32" s="8"/>
      <c r="W32" s="8">
        <v>52780950</v>
      </c>
      <c r="X32" s="8">
        <v>10952956</v>
      </c>
      <c r="Y32" s="8">
        <v>41827994</v>
      </c>
      <c r="Z32" s="2">
        <v>381.89</v>
      </c>
      <c r="AA32" s="6">
        <v>14603947</v>
      </c>
    </row>
    <row r="33" spans="1:27" ht="13.5">
      <c r="A33" s="25" t="s">
        <v>56</v>
      </c>
      <c r="B33" s="24"/>
      <c r="C33" s="6">
        <v>21281913</v>
      </c>
      <c r="D33" s="6"/>
      <c r="E33" s="7">
        <v>25551423</v>
      </c>
      <c r="F33" s="8">
        <v>25790653</v>
      </c>
      <c r="G33" s="8">
        <v>63025</v>
      </c>
      <c r="H33" s="8">
        <v>1979813</v>
      </c>
      <c r="I33" s="8">
        <v>4404014</v>
      </c>
      <c r="J33" s="8">
        <v>6446852</v>
      </c>
      <c r="K33" s="8">
        <v>1242595</v>
      </c>
      <c r="L33" s="8">
        <v>1227175</v>
      </c>
      <c r="M33" s="8">
        <v>1228252</v>
      </c>
      <c r="N33" s="8">
        <v>3698022</v>
      </c>
      <c r="O33" s="8">
        <v>939717</v>
      </c>
      <c r="P33" s="8">
        <v>2652203</v>
      </c>
      <c r="Q33" s="8">
        <v>1272634</v>
      </c>
      <c r="R33" s="8">
        <v>4864554</v>
      </c>
      <c r="S33" s="8"/>
      <c r="T33" s="8"/>
      <c r="U33" s="8"/>
      <c r="V33" s="8"/>
      <c r="W33" s="8">
        <v>15009428</v>
      </c>
      <c r="X33" s="8">
        <v>19342969</v>
      </c>
      <c r="Y33" s="8">
        <v>-4333541</v>
      </c>
      <c r="Z33" s="2">
        <v>-22.4</v>
      </c>
      <c r="AA33" s="6">
        <v>25790653</v>
      </c>
    </row>
    <row r="34" spans="1:27" ht="13.5">
      <c r="A34" s="23" t="s">
        <v>57</v>
      </c>
      <c r="B34" s="29"/>
      <c r="C34" s="6">
        <v>823513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167203280</v>
      </c>
      <c r="D35" s="33">
        <f>SUM(D24:D34)</f>
        <v>0</v>
      </c>
      <c r="E35" s="34">
        <f t="shared" si="1"/>
        <v>244087352</v>
      </c>
      <c r="F35" s="35">
        <f t="shared" si="1"/>
        <v>175823555</v>
      </c>
      <c r="G35" s="35">
        <f t="shared" si="1"/>
        <v>3267435</v>
      </c>
      <c r="H35" s="35">
        <f t="shared" si="1"/>
        <v>22741188</v>
      </c>
      <c r="I35" s="35">
        <f t="shared" si="1"/>
        <v>34668927</v>
      </c>
      <c r="J35" s="35">
        <f t="shared" si="1"/>
        <v>60677550</v>
      </c>
      <c r="K35" s="35">
        <f t="shared" si="1"/>
        <v>26863586</v>
      </c>
      <c r="L35" s="35">
        <f t="shared" si="1"/>
        <v>15160575</v>
      </c>
      <c r="M35" s="35">
        <f t="shared" si="1"/>
        <v>17816147</v>
      </c>
      <c r="N35" s="35">
        <f t="shared" si="1"/>
        <v>59840308</v>
      </c>
      <c r="O35" s="35">
        <f t="shared" si="1"/>
        <v>12700574</v>
      </c>
      <c r="P35" s="35">
        <f t="shared" si="1"/>
        <v>8889124</v>
      </c>
      <c r="Q35" s="35">
        <f t="shared" si="1"/>
        <v>7174163</v>
      </c>
      <c r="R35" s="35">
        <f t="shared" si="1"/>
        <v>28763861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149281719</v>
      </c>
      <c r="X35" s="35">
        <f t="shared" si="1"/>
        <v>131867603</v>
      </c>
      <c r="Y35" s="35">
        <f t="shared" si="1"/>
        <v>17414116</v>
      </c>
      <c r="Z35" s="36">
        <f>+IF(X35&lt;&gt;0,+(Y35/X35)*100,0)</f>
        <v>13.205757596124654</v>
      </c>
      <c r="AA35" s="33">
        <f>SUM(AA24:AA34)</f>
        <v>175823555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13932016</v>
      </c>
      <c r="D37" s="46">
        <f>+D21-D35</f>
        <v>0</v>
      </c>
      <c r="E37" s="47">
        <f t="shared" si="2"/>
        <v>-9456173</v>
      </c>
      <c r="F37" s="48">
        <f t="shared" si="2"/>
        <v>-15077111</v>
      </c>
      <c r="G37" s="48">
        <f t="shared" si="2"/>
        <v>47522779</v>
      </c>
      <c r="H37" s="48">
        <f t="shared" si="2"/>
        <v>37545139</v>
      </c>
      <c r="I37" s="48">
        <f t="shared" si="2"/>
        <v>30856145</v>
      </c>
      <c r="J37" s="48">
        <f t="shared" si="2"/>
        <v>115924063</v>
      </c>
      <c r="K37" s="48">
        <f t="shared" si="2"/>
        <v>-11894742</v>
      </c>
      <c r="L37" s="48">
        <f t="shared" si="2"/>
        <v>-8311285</v>
      </c>
      <c r="M37" s="48">
        <f t="shared" si="2"/>
        <v>27990965</v>
      </c>
      <c r="N37" s="48">
        <f t="shared" si="2"/>
        <v>7784938</v>
      </c>
      <c r="O37" s="48">
        <f t="shared" si="2"/>
        <v>-6116300</v>
      </c>
      <c r="P37" s="48">
        <f t="shared" si="2"/>
        <v>-2046694</v>
      </c>
      <c r="Q37" s="48">
        <f t="shared" si="2"/>
        <v>-6681808</v>
      </c>
      <c r="R37" s="48">
        <f t="shared" si="2"/>
        <v>-14844802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108864199</v>
      </c>
      <c r="X37" s="48">
        <f>IF(F21=F35,0,X21-X35)</f>
        <v>-11307770</v>
      </c>
      <c r="Y37" s="48">
        <f t="shared" si="2"/>
        <v>120171969</v>
      </c>
      <c r="Z37" s="49">
        <f>+IF(X37&lt;&gt;0,+(Y37/X37)*100,0)</f>
        <v>-1062.738002276311</v>
      </c>
      <c r="AA37" s="46">
        <f>+AA21-AA35</f>
        <v>-15077111</v>
      </c>
    </row>
    <row r="38" spans="1:27" ht="22.5" customHeight="1">
      <c r="A38" s="50" t="s">
        <v>60</v>
      </c>
      <c r="B38" s="29"/>
      <c r="C38" s="6">
        <v>31315838</v>
      </c>
      <c r="D38" s="6"/>
      <c r="E38" s="7">
        <v>33317000</v>
      </c>
      <c r="F38" s="8">
        <v>33317000</v>
      </c>
      <c r="G38" s="8">
        <v>1608867</v>
      </c>
      <c r="H38" s="8">
        <v>4821389</v>
      </c>
      <c r="I38" s="8">
        <v>9611226</v>
      </c>
      <c r="J38" s="8">
        <v>16041482</v>
      </c>
      <c r="K38" s="8">
        <v>3101677</v>
      </c>
      <c r="L38" s="8">
        <v>4480338</v>
      </c>
      <c r="M38" s="8">
        <v>5364293</v>
      </c>
      <c r="N38" s="8">
        <v>12946308</v>
      </c>
      <c r="O38" s="8">
        <v>200000</v>
      </c>
      <c r="P38" s="8">
        <v>136496</v>
      </c>
      <c r="Q38" s="8">
        <v>810129</v>
      </c>
      <c r="R38" s="8">
        <v>1146625</v>
      </c>
      <c r="S38" s="8"/>
      <c r="T38" s="8"/>
      <c r="U38" s="8"/>
      <c r="V38" s="8"/>
      <c r="W38" s="8">
        <v>30134415</v>
      </c>
      <c r="X38" s="8">
        <v>24987752</v>
      </c>
      <c r="Y38" s="8">
        <v>5146663</v>
      </c>
      <c r="Z38" s="2">
        <v>20.6</v>
      </c>
      <c r="AA38" s="6">
        <v>33317000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45247854</v>
      </c>
      <c r="D41" s="56">
        <f>SUM(D37:D40)</f>
        <v>0</v>
      </c>
      <c r="E41" s="57">
        <f t="shared" si="3"/>
        <v>23860827</v>
      </c>
      <c r="F41" s="58">
        <f t="shared" si="3"/>
        <v>18239889</v>
      </c>
      <c r="G41" s="58">
        <f t="shared" si="3"/>
        <v>49131646</v>
      </c>
      <c r="H41" s="58">
        <f t="shared" si="3"/>
        <v>42366528</v>
      </c>
      <c r="I41" s="58">
        <f t="shared" si="3"/>
        <v>40467371</v>
      </c>
      <c r="J41" s="58">
        <f t="shared" si="3"/>
        <v>131965545</v>
      </c>
      <c r="K41" s="58">
        <f t="shared" si="3"/>
        <v>-8793065</v>
      </c>
      <c r="L41" s="58">
        <f t="shared" si="3"/>
        <v>-3830947</v>
      </c>
      <c r="M41" s="58">
        <f t="shared" si="3"/>
        <v>33355258</v>
      </c>
      <c r="N41" s="58">
        <f t="shared" si="3"/>
        <v>20731246</v>
      </c>
      <c r="O41" s="58">
        <f t="shared" si="3"/>
        <v>-5916300</v>
      </c>
      <c r="P41" s="58">
        <f t="shared" si="3"/>
        <v>-1910198</v>
      </c>
      <c r="Q41" s="58">
        <f t="shared" si="3"/>
        <v>-5871679</v>
      </c>
      <c r="R41" s="58">
        <f t="shared" si="3"/>
        <v>-13698177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138998614</v>
      </c>
      <c r="X41" s="58">
        <f t="shared" si="3"/>
        <v>13679982</v>
      </c>
      <c r="Y41" s="58">
        <f t="shared" si="3"/>
        <v>125318632</v>
      </c>
      <c r="Z41" s="59">
        <f>+IF(X41&lt;&gt;0,+(Y41/X41)*100,0)</f>
        <v>916.0730767043408</v>
      </c>
      <c r="AA41" s="56">
        <f>SUM(AA37:AA40)</f>
        <v>18239889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45247854</v>
      </c>
      <c r="D43" s="64">
        <f>+D41-D42</f>
        <v>0</v>
      </c>
      <c r="E43" s="65">
        <f t="shared" si="4"/>
        <v>23860827</v>
      </c>
      <c r="F43" s="66">
        <f t="shared" si="4"/>
        <v>18239889</v>
      </c>
      <c r="G43" s="66">
        <f t="shared" si="4"/>
        <v>49131646</v>
      </c>
      <c r="H43" s="66">
        <f t="shared" si="4"/>
        <v>42366528</v>
      </c>
      <c r="I43" s="66">
        <f t="shared" si="4"/>
        <v>40467371</v>
      </c>
      <c r="J43" s="66">
        <f t="shared" si="4"/>
        <v>131965545</v>
      </c>
      <c r="K43" s="66">
        <f t="shared" si="4"/>
        <v>-8793065</v>
      </c>
      <c r="L43" s="66">
        <f t="shared" si="4"/>
        <v>-3830947</v>
      </c>
      <c r="M43" s="66">
        <f t="shared" si="4"/>
        <v>33355258</v>
      </c>
      <c r="N43" s="66">
        <f t="shared" si="4"/>
        <v>20731246</v>
      </c>
      <c r="O43" s="66">
        <f t="shared" si="4"/>
        <v>-5916300</v>
      </c>
      <c r="P43" s="66">
        <f t="shared" si="4"/>
        <v>-1910198</v>
      </c>
      <c r="Q43" s="66">
        <f t="shared" si="4"/>
        <v>-5871679</v>
      </c>
      <c r="R43" s="66">
        <f t="shared" si="4"/>
        <v>-13698177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138998614</v>
      </c>
      <c r="X43" s="66">
        <f t="shared" si="4"/>
        <v>13679982</v>
      </c>
      <c r="Y43" s="66">
        <f t="shared" si="4"/>
        <v>125318632</v>
      </c>
      <c r="Z43" s="67">
        <f>+IF(X43&lt;&gt;0,+(Y43/X43)*100,0)</f>
        <v>916.0730767043408</v>
      </c>
      <c r="AA43" s="64">
        <f>+AA41-AA42</f>
        <v>18239889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45247854</v>
      </c>
      <c r="D45" s="56">
        <f>SUM(D43:D44)</f>
        <v>0</v>
      </c>
      <c r="E45" s="57">
        <f t="shared" si="5"/>
        <v>23860827</v>
      </c>
      <c r="F45" s="58">
        <f t="shared" si="5"/>
        <v>18239889</v>
      </c>
      <c r="G45" s="58">
        <f t="shared" si="5"/>
        <v>49131646</v>
      </c>
      <c r="H45" s="58">
        <f t="shared" si="5"/>
        <v>42366528</v>
      </c>
      <c r="I45" s="58">
        <f t="shared" si="5"/>
        <v>40467371</v>
      </c>
      <c r="J45" s="58">
        <f t="shared" si="5"/>
        <v>131965545</v>
      </c>
      <c r="K45" s="58">
        <f t="shared" si="5"/>
        <v>-8793065</v>
      </c>
      <c r="L45" s="58">
        <f t="shared" si="5"/>
        <v>-3830947</v>
      </c>
      <c r="M45" s="58">
        <f t="shared" si="5"/>
        <v>33355258</v>
      </c>
      <c r="N45" s="58">
        <f t="shared" si="5"/>
        <v>20731246</v>
      </c>
      <c r="O45" s="58">
        <f t="shared" si="5"/>
        <v>-5916300</v>
      </c>
      <c r="P45" s="58">
        <f t="shared" si="5"/>
        <v>-1910198</v>
      </c>
      <c r="Q45" s="58">
        <f t="shared" si="5"/>
        <v>-5871679</v>
      </c>
      <c r="R45" s="58">
        <f t="shared" si="5"/>
        <v>-13698177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138998614</v>
      </c>
      <c r="X45" s="58">
        <f t="shared" si="5"/>
        <v>13679982</v>
      </c>
      <c r="Y45" s="58">
        <f t="shared" si="5"/>
        <v>125318632</v>
      </c>
      <c r="Z45" s="59">
        <f>+IF(X45&lt;&gt;0,+(Y45/X45)*100,0)</f>
        <v>916.0730767043408</v>
      </c>
      <c r="AA45" s="56">
        <f>SUM(AA43:AA44)</f>
        <v>18239889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45247854</v>
      </c>
      <c r="D47" s="71">
        <f>SUM(D45:D46)</f>
        <v>0</v>
      </c>
      <c r="E47" s="72">
        <f t="shared" si="6"/>
        <v>23860827</v>
      </c>
      <c r="F47" s="73">
        <f t="shared" si="6"/>
        <v>18239889</v>
      </c>
      <c r="G47" s="73">
        <f t="shared" si="6"/>
        <v>49131646</v>
      </c>
      <c r="H47" s="74">
        <f t="shared" si="6"/>
        <v>42366528</v>
      </c>
      <c r="I47" s="74">
        <f t="shared" si="6"/>
        <v>40467371</v>
      </c>
      <c r="J47" s="74">
        <f t="shared" si="6"/>
        <v>131965545</v>
      </c>
      <c r="K47" s="74">
        <f t="shared" si="6"/>
        <v>-8793065</v>
      </c>
      <c r="L47" s="74">
        <f t="shared" si="6"/>
        <v>-3830947</v>
      </c>
      <c r="M47" s="73">
        <f t="shared" si="6"/>
        <v>33355258</v>
      </c>
      <c r="N47" s="73">
        <f t="shared" si="6"/>
        <v>20731246</v>
      </c>
      <c r="O47" s="74">
        <f t="shared" si="6"/>
        <v>-5916300</v>
      </c>
      <c r="P47" s="74">
        <f t="shared" si="6"/>
        <v>-1910198</v>
      </c>
      <c r="Q47" s="74">
        <f t="shared" si="6"/>
        <v>-5871679</v>
      </c>
      <c r="R47" s="74">
        <f t="shared" si="6"/>
        <v>-13698177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138998614</v>
      </c>
      <c r="X47" s="74">
        <f t="shared" si="6"/>
        <v>13679982</v>
      </c>
      <c r="Y47" s="74">
        <f t="shared" si="6"/>
        <v>125318632</v>
      </c>
      <c r="Z47" s="75">
        <f>+IF(X47&lt;&gt;0,+(Y47/X47)*100,0)</f>
        <v>916.0730767043408</v>
      </c>
      <c r="AA47" s="76">
        <f>SUM(AA45:AA46)</f>
        <v>18239889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7301199</v>
      </c>
      <c r="D5" s="6"/>
      <c r="E5" s="7">
        <v>9977601</v>
      </c>
      <c r="F5" s="8">
        <v>9633207</v>
      </c>
      <c r="G5" s="8">
        <v>5579666</v>
      </c>
      <c r="H5" s="8">
        <v>378652</v>
      </c>
      <c r="I5" s="8">
        <v>390439</v>
      </c>
      <c r="J5" s="8">
        <v>6348757</v>
      </c>
      <c r="K5" s="8">
        <v>387506</v>
      </c>
      <c r="L5" s="8">
        <v>392966</v>
      </c>
      <c r="M5" s="8">
        <v>387333</v>
      </c>
      <c r="N5" s="8">
        <v>1167805</v>
      </c>
      <c r="O5" s="8">
        <v>387100</v>
      </c>
      <c r="P5" s="8">
        <v>385960</v>
      </c>
      <c r="Q5" s="8">
        <v>385868</v>
      </c>
      <c r="R5" s="8">
        <v>1158928</v>
      </c>
      <c r="S5" s="8"/>
      <c r="T5" s="8"/>
      <c r="U5" s="8"/>
      <c r="V5" s="8"/>
      <c r="W5" s="8">
        <v>8675490</v>
      </c>
      <c r="X5" s="8">
        <v>8032041</v>
      </c>
      <c r="Y5" s="8">
        <v>643449</v>
      </c>
      <c r="Z5" s="2">
        <v>8.01</v>
      </c>
      <c r="AA5" s="6">
        <v>9633207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2811466</v>
      </c>
      <c r="D9" s="6"/>
      <c r="E9" s="7">
        <v>3208854</v>
      </c>
      <c r="F9" s="8">
        <v>2719365</v>
      </c>
      <c r="G9" s="8">
        <v>237982</v>
      </c>
      <c r="H9" s="8">
        <v>253428</v>
      </c>
      <c r="I9" s="8">
        <v>228047</v>
      </c>
      <c r="J9" s="8">
        <v>719457</v>
      </c>
      <c r="K9" s="8">
        <v>231718</v>
      </c>
      <c r="L9" s="8">
        <v>222063</v>
      </c>
      <c r="M9" s="8">
        <v>223429</v>
      </c>
      <c r="N9" s="8">
        <v>677210</v>
      </c>
      <c r="O9" s="8">
        <v>221154</v>
      </c>
      <c r="P9" s="8">
        <v>219575</v>
      </c>
      <c r="Q9" s="8">
        <v>216114</v>
      </c>
      <c r="R9" s="8">
        <v>656843</v>
      </c>
      <c r="S9" s="8"/>
      <c r="T9" s="8"/>
      <c r="U9" s="8"/>
      <c r="V9" s="8"/>
      <c r="W9" s="8">
        <v>2053510</v>
      </c>
      <c r="X9" s="8">
        <v>1917159</v>
      </c>
      <c r="Y9" s="8">
        <v>136351</v>
      </c>
      <c r="Z9" s="2">
        <v>7.11</v>
      </c>
      <c r="AA9" s="6">
        <v>2719365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553108</v>
      </c>
      <c r="D11" s="6"/>
      <c r="E11" s="7">
        <v>559281</v>
      </c>
      <c r="F11" s="8">
        <v>559279</v>
      </c>
      <c r="G11" s="8">
        <v>67419</v>
      </c>
      <c r="H11" s="8">
        <v>52439</v>
      </c>
      <c r="I11" s="8">
        <v>51071</v>
      </c>
      <c r="J11" s="8">
        <v>170929</v>
      </c>
      <c r="K11" s="8">
        <v>51106</v>
      </c>
      <c r="L11" s="8">
        <v>47380</v>
      </c>
      <c r="M11" s="8">
        <v>44826</v>
      </c>
      <c r="N11" s="8">
        <v>143312</v>
      </c>
      <c r="O11" s="8">
        <v>94293</v>
      </c>
      <c r="P11" s="8">
        <v>47663</v>
      </c>
      <c r="Q11" s="8">
        <v>56168</v>
      </c>
      <c r="R11" s="8">
        <v>198124</v>
      </c>
      <c r="S11" s="8"/>
      <c r="T11" s="8"/>
      <c r="U11" s="8"/>
      <c r="V11" s="8"/>
      <c r="W11" s="8">
        <v>512365</v>
      </c>
      <c r="X11" s="8">
        <v>303580</v>
      </c>
      <c r="Y11" s="8">
        <v>208785</v>
      </c>
      <c r="Z11" s="2">
        <v>68.77</v>
      </c>
      <c r="AA11" s="6">
        <v>559279</v>
      </c>
    </row>
    <row r="12" spans="1:27" ht="13.5">
      <c r="A12" s="25" t="s">
        <v>37</v>
      </c>
      <c r="B12" s="29"/>
      <c r="C12" s="6">
        <v>14016480</v>
      </c>
      <c r="D12" s="6"/>
      <c r="E12" s="7">
        <v>8056400</v>
      </c>
      <c r="F12" s="8">
        <v>13117165</v>
      </c>
      <c r="G12" s="8">
        <v>1064019</v>
      </c>
      <c r="H12" s="8">
        <v>9337</v>
      </c>
      <c r="I12" s="8">
        <v>1859619</v>
      </c>
      <c r="J12" s="8">
        <v>2932975</v>
      </c>
      <c r="K12" s="8">
        <v>1149910</v>
      </c>
      <c r="L12" s="8">
        <v>1012453</v>
      </c>
      <c r="M12" s="8">
        <v>1083477</v>
      </c>
      <c r="N12" s="8">
        <v>3245840</v>
      </c>
      <c r="O12" s="8">
        <v>10619264</v>
      </c>
      <c r="P12" s="8">
        <v>-7928814</v>
      </c>
      <c r="Q12" s="8">
        <v>1212387</v>
      </c>
      <c r="R12" s="8">
        <v>3902837</v>
      </c>
      <c r="S12" s="8"/>
      <c r="T12" s="8"/>
      <c r="U12" s="8"/>
      <c r="V12" s="8"/>
      <c r="W12" s="8">
        <v>10081652</v>
      </c>
      <c r="X12" s="8">
        <v>3232760</v>
      </c>
      <c r="Y12" s="8">
        <v>6848892</v>
      </c>
      <c r="Z12" s="2">
        <v>211.86</v>
      </c>
      <c r="AA12" s="6">
        <v>13117165</v>
      </c>
    </row>
    <row r="13" spans="1:27" ht="13.5">
      <c r="A13" s="23" t="s">
        <v>38</v>
      </c>
      <c r="B13" s="29"/>
      <c r="C13" s="6">
        <v>395573</v>
      </c>
      <c r="D13" s="6"/>
      <c r="E13" s="7">
        <v>364016</v>
      </c>
      <c r="F13" s="8">
        <v>475801</v>
      </c>
      <c r="G13" s="8">
        <v>33979</v>
      </c>
      <c r="H13" s="8">
        <v>34578</v>
      </c>
      <c r="I13" s="8">
        <v>35970</v>
      </c>
      <c r="J13" s="8">
        <v>104527</v>
      </c>
      <c r="K13" s="8">
        <v>35273</v>
      </c>
      <c r="L13" s="8">
        <v>36299</v>
      </c>
      <c r="M13" s="8">
        <v>37521</v>
      </c>
      <c r="N13" s="8">
        <v>109093</v>
      </c>
      <c r="O13" s="8">
        <v>38564</v>
      </c>
      <c r="P13" s="8">
        <v>39126</v>
      </c>
      <c r="Q13" s="8">
        <v>39736</v>
      </c>
      <c r="R13" s="8">
        <v>117426</v>
      </c>
      <c r="S13" s="8"/>
      <c r="T13" s="8"/>
      <c r="U13" s="8"/>
      <c r="V13" s="8"/>
      <c r="W13" s="8">
        <v>331046</v>
      </c>
      <c r="X13" s="8">
        <v>293729</v>
      </c>
      <c r="Y13" s="8">
        <v>37317</v>
      </c>
      <c r="Z13" s="2">
        <v>12.7</v>
      </c>
      <c r="AA13" s="6">
        <v>475801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841705</v>
      </c>
      <c r="D15" s="6"/>
      <c r="E15" s="7">
        <v>408000</v>
      </c>
      <c r="F15" s="8">
        <v>721450</v>
      </c>
      <c r="G15" s="8">
        <v>33681</v>
      </c>
      <c r="H15" s="8">
        <v>58675</v>
      </c>
      <c r="I15" s="8">
        <v>28590</v>
      </c>
      <c r="J15" s="8">
        <v>120946</v>
      </c>
      <c r="K15" s="8">
        <v>40075</v>
      </c>
      <c r="L15" s="8">
        <v>157694</v>
      </c>
      <c r="M15" s="8">
        <v>20281</v>
      </c>
      <c r="N15" s="8">
        <v>218050</v>
      </c>
      <c r="O15" s="8">
        <v>48879</v>
      </c>
      <c r="P15" s="8">
        <v>27395</v>
      </c>
      <c r="Q15" s="8">
        <v>113270</v>
      </c>
      <c r="R15" s="8">
        <v>189544</v>
      </c>
      <c r="S15" s="8"/>
      <c r="T15" s="8"/>
      <c r="U15" s="8"/>
      <c r="V15" s="8"/>
      <c r="W15" s="8">
        <v>528540</v>
      </c>
      <c r="X15" s="8">
        <v>186580</v>
      </c>
      <c r="Y15" s="8">
        <v>341960</v>
      </c>
      <c r="Z15" s="2">
        <v>183.28</v>
      </c>
      <c r="AA15" s="6">
        <v>721450</v>
      </c>
    </row>
    <row r="16" spans="1:27" ht="13.5">
      <c r="A16" s="23" t="s">
        <v>41</v>
      </c>
      <c r="B16" s="29"/>
      <c r="C16" s="6">
        <v>723934</v>
      </c>
      <c r="D16" s="6"/>
      <c r="E16" s="7">
        <v>50000</v>
      </c>
      <c r="F16" s="8">
        <v>50000</v>
      </c>
      <c r="G16" s="8">
        <v>14471</v>
      </c>
      <c r="H16" s="8">
        <v>1817</v>
      </c>
      <c r="I16" s="8">
        <v>397</v>
      </c>
      <c r="J16" s="8">
        <v>16685</v>
      </c>
      <c r="K16" s="8">
        <v>416</v>
      </c>
      <c r="L16" s="8">
        <v>3562</v>
      </c>
      <c r="M16" s="8">
        <v>4092</v>
      </c>
      <c r="N16" s="8">
        <v>8070</v>
      </c>
      <c r="O16" s="8">
        <v>1123</v>
      </c>
      <c r="P16" s="8">
        <v>304</v>
      </c>
      <c r="Q16" s="8">
        <v>542</v>
      </c>
      <c r="R16" s="8">
        <v>1969</v>
      </c>
      <c r="S16" s="8"/>
      <c r="T16" s="8"/>
      <c r="U16" s="8"/>
      <c r="V16" s="8"/>
      <c r="W16" s="8">
        <v>26724</v>
      </c>
      <c r="X16" s="8">
        <v>7503</v>
      </c>
      <c r="Y16" s="8">
        <v>19221</v>
      </c>
      <c r="Z16" s="2">
        <v>256.18</v>
      </c>
      <c r="AA16" s="6">
        <v>50000</v>
      </c>
    </row>
    <row r="17" spans="1:27" ht="13.5">
      <c r="A17" s="23" t="s">
        <v>42</v>
      </c>
      <c r="B17" s="29"/>
      <c r="C17" s="6">
        <v>592485</v>
      </c>
      <c r="D17" s="6"/>
      <c r="E17" s="7">
        <v>1200000</v>
      </c>
      <c r="F17" s="8">
        <v>1200000</v>
      </c>
      <c r="G17" s="8">
        <v>106868</v>
      </c>
      <c r="H17" s="8">
        <v>104526</v>
      </c>
      <c r="I17" s="8">
        <v>74925</v>
      </c>
      <c r="J17" s="8">
        <v>286319</v>
      </c>
      <c r="K17" s="8">
        <v>133875</v>
      </c>
      <c r="L17" s="8">
        <v>76619</v>
      </c>
      <c r="M17" s="8">
        <v>74144</v>
      </c>
      <c r="N17" s="8">
        <v>284638</v>
      </c>
      <c r="O17" s="8">
        <v>83657</v>
      </c>
      <c r="P17" s="8">
        <v>86414</v>
      </c>
      <c r="Q17" s="8">
        <v>90233</v>
      </c>
      <c r="R17" s="8">
        <v>260304</v>
      </c>
      <c r="S17" s="8"/>
      <c r="T17" s="8"/>
      <c r="U17" s="8"/>
      <c r="V17" s="8"/>
      <c r="W17" s="8">
        <v>831261</v>
      </c>
      <c r="X17" s="8">
        <v>180000</v>
      </c>
      <c r="Y17" s="8">
        <v>651261</v>
      </c>
      <c r="Z17" s="2">
        <v>361.81</v>
      </c>
      <c r="AA17" s="6">
        <v>1200000</v>
      </c>
    </row>
    <row r="18" spans="1:27" ht="13.5">
      <c r="A18" s="23" t="s">
        <v>43</v>
      </c>
      <c r="B18" s="29"/>
      <c r="C18" s="6">
        <v>174949547</v>
      </c>
      <c r="D18" s="6"/>
      <c r="E18" s="7">
        <v>195183000</v>
      </c>
      <c r="F18" s="8">
        <v>195879415</v>
      </c>
      <c r="G18" s="8">
        <v>77400363</v>
      </c>
      <c r="H18" s="8">
        <v>2329044</v>
      </c>
      <c r="I18" s="8">
        <v>144875</v>
      </c>
      <c r="J18" s="8">
        <v>79874282</v>
      </c>
      <c r="K18" s="8">
        <v>144741</v>
      </c>
      <c r="L18" s="8">
        <v>1215590</v>
      </c>
      <c r="M18" s="8">
        <v>64825337</v>
      </c>
      <c r="N18" s="8">
        <v>66185668</v>
      </c>
      <c r="O18" s="8">
        <v>359814</v>
      </c>
      <c r="P18" s="8">
        <v>951248</v>
      </c>
      <c r="Q18" s="8">
        <v>47477750</v>
      </c>
      <c r="R18" s="8">
        <v>48788812</v>
      </c>
      <c r="S18" s="8"/>
      <c r="T18" s="8"/>
      <c r="U18" s="8"/>
      <c r="V18" s="8"/>
      <c r="W18" s="8">
        <v>194848762</v>
      </c>
      <c r="X18" s="8">
        <v>78351766</v>
      </c>
      <c r="Y18" s="8">
        <v>116496996</v>
      </c>
      <c r="Z18" s="2">
        <v>148.68</v>
      </c>
      <c r="AA18" s="6">
        <v>195879415</v>
      </c>
    </row>
    <row r="19" spans="1:27" ht="13.5">
      <c r="A19" s="23" t="s">
        <v>44</v>
      </c>
      <c r="B19" s="29"/>
      <c r="C19" s="6">
        <v>2509424</v>
      </c>
      <c r="D19" s="6"/>
      <c r="E19" s="7">
        <v>1403796</v>
      </c>
      <c r="F19" s="26">
        <v>1666506</v>
      </c>
      <c r="G19" s="26">
        <v>189461</v>
      </c>
      <c r="H19" s="26">
        <v>147060</v>
      </c>
      <c r="I19" s="26">
        <v>162631</v>
      </c>
      <c r="J19" s="26">
        <v>499152</v>
      </c>
      <c r="K19" s="26">
        <v>126669</v>
      </c>
      <c r="L19" s="26">
        <v>104310</v>
      </c>
      <c r="M19" s="26">
        <v>95947</v>
      </c>
      <c r="N19" s="26">
        <v>326926</v>
      </c>
      <c r="O19" s="26">
        <v>157111</v>
      </c>
      <c r="P19" s="26">
        <v>233221</v>
      </c>
      <c r="Q19" s="26">
        <v>102745</v>
      </c>
      <c r="R19" s="26">
        <v>493077</v>
      </c>
      <c r="S19" s="26"/>
      <c r="T19" s="26"/>
      <c r="U19" s="26"/>
      <c r="V19" s="26"/>
      <c r="W19" s="26">
        <v>1319155</v>
      </c>
      <c r="X19" s="26">
        <v>844530</v>
      </c>
      <c r="Y19" s="26">
        <v>474625</v>
      </c>
      <c r="Z19" s="27">
        <v>56.2</v>
      </c>
      <c r="AA19" s="28">
        <v>1666506</v>
      </c>
    </row>
    <row r="20" spans="1:27" ht="13.5">
      <c r="A20" s="23" t="s">
        <v>45</v>
      </c>
      <c r="B20" s="29"/>
      <c r="C20" s="6">
        <v>1522</v>
      </c>
      <c r="D20" s="6"/>
      <c r="E20" s="7"/>
      <c r="F20" s="8">
        <v>3000</v>
      </c>
      <c r="G20" s="8"/>
      <c r="H20" s="8"/>
      <c r="I20" s="30">
        <v>500</v>
      </c>
      <c r="J20" s="8">
        <v>500</v>
      </c>
      <c r="K20" s="8">
        <v>1000</v>
      </c>
      <c r="L20" s="8"/>
      <c r="M20" s="8">
        <v>500</v>
      </c>
      <c r="N20" s="8">
        <v>1500</v>
      </c>
      <c r="O20" s="8"/>
      <c r="P20" s="30"/>
      <c r="Q20" s="8"/>
      <c r="R20" s="8"/>
      <c r="S20" s="8"/>
      <c r="T20" s="8"/>
      <c r="U20" s="8"/>
      <c r="V20" s="8"/>
      <c r="W20" s="30">
        <v>2000</v>
      </c>
      <c r="X20" s="8">
        <v>2000</v>
      </c>
      <c r="Y20" s="8"/>
      <c r="Z20" s="2"/>
      <c r="AA20" s="6">
        <v>3000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204696443</v>
      </c>
      <c r="D21" s="33">
        <f t="shared" si="0"/>
        <v>0</v>
      </c>
      <c r="E21" s="34">
        <f t="shared" si="0"/>
        <v>220410948</v>
      </c>
      <c r="F21" s="35">
        <f t="shared" si="0"/>
        <v>226025188</v>
      </c>
      <c r="G21" s="35">
        <f t="shared" si="0"/>
        <v>84727909</v>
      </c>
      <c r="H21" s="35">
        <f t="shared" si="0"/>
        <v>3369556</v>
      </c>
      <c r="I21" s="35">
        <f t="shared" si="0"/>
        <v>2977064</v>
      </c>
      <c r="J21" s="35">
        <f t="shared" si="0"/>
        <v>91074529</v>
      </c>
      <c r="K21" s="35">
        <f t="shared" si="0"/>
        <v>2302289</v>
      </c>
      <c r="L21" s="35">
        <f t="shared" si="0"/>
        <v>3268936</v>
      </c>
      <c r="M21" s="35">
        <f t="shared" si="0"/>
        <v>66796887</v>
      </c>
      <c r="N21" s="35">
        <f t="shared" si="0"/>
        <v>72368112</v>
      </c>
      <c r="O21" s="35">
        <f t="shared" si="0"/>
        <v>12010959</v>
      </c>
      <c r="P21" s="35">
        <f t="shared" si="0"/>
        <v>-5937908</v>
      </c>
      <c r="Q21" s="35">
        <f t="shared" si="0"/>
        <v>49694813</v>
      </c>
      <c r="R21" s="35">
        <f t="shared" si="0"/>
        <v>55767864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219210505</v>
      </c>
      <c r="X21" s="35">
        <f t="shared" si="0"/>
        <v>93351648</v>
      </c>
      <c r="Y21" s="35">
        <f t="shared" si="0"/>
        <v>125858857</v>
      </c>
      <c r="Z21" s="36">
        <f>+IF(X21&lt;&gt;0,+(Y21/X21)*100,0)</f>
        <v>134.82231936601698</v>
      </c>
      <c r="AA21" s="33">
        <f>SUM(AA5:AA20)</f>
        <v>226025188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90975243</v>
      </c>
      <c r="D24" s="6"/>
      <c r="E24" s="7">
        <v>108979347</v>
      </c>
      <c r="F24" s="8">
        <v>103713927</v>
      </c>
      <c r="G24" s="8">
        <v>7906015</v>
      </c>
      <c r="H24" s="8">
        <v>6928247</v>
      </c>
      <c r="I24" s="8">
        <v>7707223</v>
      </c>
      <c r="J24" s="8">
        <v>22541485</v>
      </c>
      <c r="K24" s="8">
        <v>6250988</v>
      </c>
      <c r="L24" s="8">
        <v>7762179</v>
      </c>
      <c r="M24" s="8">
        <v>9960366</v>
      </c>
      <c r="N24" s="8">
        <v>23973533</v>
      </c>
      <c r="O24" s="8">
        <v>8163378</v>
      </c>
      <c r="P24" s="8">
        <v>10692724</v>
      </c>
      <c r="Q24" s="8">
        <v>8274092</v>
      </c>
      <c r="R24" s="8">
        <v>27130194</v>
      </c>
      <c r="S24" s="8"/>
      <c r="T24" s="8"/>
      <c r="U24" s="8"/>
      <c r="V24" s="8"/>
      <c r="W24" s="8">
        <v>73645212</v>
      </c>
      <c r="X24" s="8">
        <v>79628362</v>
      </c>
      <c r="Y24" s="8">
        <v>-5983150</v>
      </c>
      <c r="Z24" s="2">
        <v>-7.51</v>
      </c>
      <c r="AA24" s="6">
        <v>103713927</v>
      </c>
    </row>
    <row r="25" spans="1:27" ht="13.5">
      <c r="A25" s="25" t="s">
        <v>49</v>
      </c>
      <c r="B25" s="24"/>
      <c r="C25" s="6">
        <v>13997428</v>
      </c>
      <c r="D25" s="6"/>
      <c r="E25" s="7">
        <v>16570167</v>
      </c>
      <c r="F25" s="8">
        <v>16963922</v>
      </c>
      <c r="G25" s="8">
        <v>1251180</v>
      </c>
      <c r="H25" s="8">
        <v>1251180</v>
      </c>
      <c r="I25" s="8">
        <v>1251180</v>
      </c>
      <c r="J25" s="8">
        <v>3753540</v>
      </c>
      <c r="K25" s="8">
        <v>1277501</v>
      </c>
      <c r="L25" s="8">
        <v>1277501</v>
      </c>
      <c r="M25" s="8">
        <v>1277501</v>
      </c>
      <c r="N25" s="8">
        <v>3832503</v>
      </c>
      <c r="O25" s="8">
        <v>1277502</v>
      </c>
      <c r="P25" s="8">
        <v>1277502</v>
      </c>
      <c r="Q25" s="8">
        <v>1321473</v>
      </c>
      <c r="R25" s="8">
        <v>3876477</v>
      </c>
      <c r="S25" s="8"/>
      <c r="T25" s="8"/>
      <c r="U25" s="8"/>
      <c r="V25" s="8"/>
      <c r="W25" s="8">
        <v>11462520</v>
      </c>
      <c r="X25" s="8">
        <v>12585125</v>
      </c>
      <c r="Y25" s="8">
        <v>-1122605</v>
      </c>
      <c r="Z25" s="2">
        <v>-8.92</v>
      </c>
      <c r="AA25" s="6">
        <v>16963922</v>
      </c>
    </row>
    <row r="26" spans="1:27" ht="13.5">
      <c r="A26" s="25" t="s">
        <v>50</v>
      </c>
      <c r="B26" s="24"/>
      <c r="C26" s="6">
        <v>3230092</v>
      </c>
      <c r="D26" s="6"/>
      <c r="E26" s="7">
        <v>3800000</v>
      </c>
      <c r="F26" s="8">
        <v>4318000</v>
      </c>
      <c r="G26" s="8">
        <v>55189</v>
      </c>
      <c r="H26" s="8">
        <v>14071</v>
      </c>
      <c r="I26" s="8">
        <v>9864</v>
      </c>
      <c r="J26" s="8">
        <v>79124</v>
      </c>
      <c r="K26" s="8">
        <v>669820</v>
      </c>
      <c r="L26" s="8">
        <v>11689</v>
      </c>
      <c r="M26" s="8"/>
      <c r="N26" s="8">
        <v>681509</v>
      </c>
      <c r="O26" s="8">
        <v>344163</v>
      </c>
      <c r="P26" s="8">
        <v>85117</v>
      </c>
      <c r="Q26" s="8">
        <v>81964</v>
      </c>
      <c r="R26" s="8">
        <v>511244</v>
      </c>
      <c r="S26" s="8"/>
      <c r="T26" s="8"/>
      <c r="U26" s="8"/>
      <c r="V26" s="8"/>
      <c r="W26" s="8">
        <v>1271877</v>
      </c>
      <c r="X26" s="8">
        <v>-172800</v>
      </c>
      <c r="Y26" s="8">
        <v>1444677</v>
      </c>
      <c r="Z26" s="2">
        <v>-836.04</v>
      </c>
      <c r="AA26" s="6">
        <v>4318000</v>
      </c>
    </row>
    <row r="27" spans="1:27" ht="13.5">
      <c r="A27" s="25" t="s">
        <v>51</v>
      </c>
      <c r="B27" s="24"/>
      <c r="C27" s="6">
        <v>46667959</v>
      </c>
      <c r="D27" s="6"/>
      <c r="E27" s="7">
        <v>54068329</v>
      </c>
      <c r="F27" s="8">
        <v>53735106</v>
      </c>
      <c r="G27" s="8"/>
      <c r="H27" s="8"/>
      <c r="I27" s="8"/>
      <c r="J27" s="8"/>
      <c r="K27" s="8"/>
      <c r="L27" s="8">
        <v>21220</v>
      </c>
      <c r="M27" s="8"/>
      <c r="N27" s="8">
        <v>21220</v>
      </c>
      <c r="O27" s="8">
        <v>28736930</v>
      </c>
      <c r="P27" s="8">
        <v>3619363</v>
      </c>
      <c r="Q27" s="8">
        <v>4009561</v>
      </c>
      <c r="R27" s="8">
        <v>36365854</v>
      </c>
      <c r="S27" s="8"/>
      <c r="T27" s="8"/>
      <c r="U27" s="8"/>
      <c r="V27" s="8"/>
      <c r="W27" s="8">
        <v>36387074</v>
      </c>
      <c r="X27" s="8">
        <v>38904429</v>
      </c>
      <c r="Y27" s="8">
        <v>-2517355</v>
      </c>
      <c r="Z27" s="2">
        <v>-6.47</v>
      </c>
      <c r="AA27" s="6">
        <v>53735106</v>
      </c>
    </row>
    <row r="28" spans="1:27" ht="13.5">
      <c r="A28" s="25" t="s">
        <v>52</v>
      </c>
      <c r="B28" s="24"/>
      <c r="C28" s="6">
        <v>1699458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1684150</v>
      </c>
      <c r="D30" s="6"/>
      <c r="E30" s="7">
        <v>2820000</v>
      </c>
      <c r="F30" s="8">
        <v>3320000</v>
      </c>
      <c r="G30" s="8">
        <v>250370</v>
      </c>
      <c r="H30" s="8">
        <v>16940</v>
      </c>
      <c r="I30" s="8">
        <v>314158</v>
      </c>
      <c r="J30" s="8">
        <v>581468</v>
      </c>
      <c r="K30" s="8">
        <v>513308</v>
      </c>
      <c r="L30" s="8">
        <v>73422</v>
      </c>
      <c r="M30" s="8">
        <v>25610</v>
      </c>
      <c r="N30" s="8">
        <v>612340</v>
      </c>
      <c r="O30" s="8">
        <v>64181</v>
      </c>
      <c r="P30" s="8">
        <v>17797</v>
      </c>
      <c r="Q30" s="8">
        <v>43743</v>
      </c>
      <c r="R30" s="8">
        <v>125721</v>
      </c>
      <c r="S30" s="8"/>
      <c r="T30" s="8"/>
      <c r="U30" s="8"/>
      <c r="V30" s="8"/>
      <c r="W30" s="8">
        <v>1319529</v>
      </c>
      <c r="X30" s="8">
        <v>2508500</v>
      </c>
      <c r="Y30" s="8">
        <v>-1188971</v>
      </c>
      <c r="Z30" s="2">
        <v>-47.4</v>
      </c>
      <c r="AA30" s="6">
        <v>3320000</v>
      </c>
    </row>
    <row r="31" spans="1:27" ht="13.5">
      <c r="A31" s="25" t="s">
        <v>55</v>
      </c>
      <c r="B31" s="24"/>
      <c r="C31" s="6">
        <v>34158384</v>
      </c>
      <c r="D31" s="6"/>
      <c r="E31" s="7">
        <v>56002100</v>
      </c>
      <c r="F31" s="8">
        <v>54037984</v>
      </c>
      <c r="G31" s="8">
        <v>1217178</v>
      </c>
      <c r="H31" s="8">
        <v>2168528</v>
      </c>
      <c r="I31" s="8">
        <v>1648842</v>
      </c>
      <c r="J31" s="8">
        <v>5034548</v>
      </c>
      <c r="K31" s="8">
        <v>3226411</v>
      </c>
      <c r="L31" s="8">
        <v>2097338</v>
      </c>
      <c r="M31" s="8">
        <v>2564024</v>
      </c>
      <c r="N31" s="8">
        <v>7887773</v>
      </c>
      <c r="O31" s="8">
        <v>1532212</v>
      </c>
      <c r="P31" s="8">
        <v>2039694</v>
      </c>
      <c r="Q31" s="8">
        <v>2847191</v>
      </c>
      <c r="R31" s="8">
        <v>6419097</v>
      </c>
      <c r="S31" s="8"/>
      <c r="T31" s="8"/>
      <c r="U31" s="8"/>
      <c r="V31" s="8"/>
      <c r="W31" s="8">
        <v>19341418</v>
      </c>
      <c r="X31" s="8">
        <v>34309343</v>
      </c>
      <c r="Y31" s="8">
        <v>-14967925</v>
      </c>
      <c r="Z31" s="2">
        <v>-43.63</v>
      </c>
      <c r="AA31" s="6">
        <v>54037984</v>
      </c>
    </row>
    <row r="32" spans="1:27" ht="13.5">
      <c r="A32" s="25" t="s">
        <v>43</v>
      </c>
      <c r="B32" s="24"/>
      <c r="C32" s="6">
        <v>4584943</v>
      </c>
      <c r="D32" s="6"/>
      <c r="E32" s="7">
        <v>12500000</v>
      </c>
      <c r="F32" s="8">
        <v>303000</v>
      </c>
      <c r="G32" s="8"/>
      <c r="H32" s="8"/>
      <c r="I32" s="8"/>
      <c r="J32" s="8"/>
      <c r="K32" s="8"/>
      <c r="L32" s="8">
        <v>52860</v>
      </c>
      <c r="M32" s="8"/>
      <c r="N32" s="8">
        <v>52860</v>
      </c>
      <c r="O32" s="8"/>
      <c r="P32" s="8">
        <v>280</v>
      </c>
      <c r="Q32" s="8">
        <v>101000</v>
      </c>
      <c r="R32" s="8">
        <v>101280</v>
      </c>
      <c r="S32" s="8"/>
      <c r="T32" s="8"/>
      <c r="U32" s="8"/>
      <c r="V32" s="8"/>
      <c r="W32" s="8">
        <v>154140</v>
      </c>
      <c r="X32" s="8">
        <v>-497000</v>
      </c>
      <c r="Y32" s="8">
        <v>651140</v>
      </c>
      <c r="Z32" s="2">
        <v>-131.01</v>
      </c>
      <c r="AA32" s="6">
        <v>303000</v>
      </c>
    </row>
    <row r="33" spans="1:27" ht="13.5">
      <c r="A33" s="25" t="s">
        <v>56</v>
      </c>
      <c r="B33" s="24"/>
      <c r="C33" s="6">
        <v>43898755</v>
      </c>
      <c r="D33" s="6"/>
      <c r="E33" s="7">
        <v>44557000</v>
      </c>
      <c r="F33" s="8">
        <v>46685330</v>
      </c>
      <c r="G33" s="8">
        <v>2918697</v>
      </c>
      <c r="H33" s="8">
        <v>4322898</v>
      </c>
      <c r="I33" s="8">
        <v>2782134</v>
      </c>
      <c r="J33" s="8">
        <v>10023729</v>
      </c>
      <c r="K33" s="8">
        <v>2903568</v>
      </c>
      <c r="L33" s="8">
        <v>3077739</v>
      </c>
      <c r="M33" s="8">
        <v>4000953</v>
      </c>
      <c r="N33" s="8">
        <v>9982260</v>
      </c>
      <c r="O33" s="8">
        <v>3552132</v>
      </c>
      <c r="P33" s="8">
        <v>3143149</v>
      </c>
      <c r="Q33" s="8">
        <v>2825090</v>
      </c>
      <c r="R33" s="8">
        <v>9520371</v>
      </c>
      <c r="S33" s="8"/>
      <c r="T33" s="8"/>
      <c r="U33" s="8"/>
      <c r="V33" s="8"/>
      <c r="W33" s="8">
        <v>29526360</v>
      </c>
      <c r="X33" s="8">
        <v>28881113</v>
      </c>
      <c r="Y33" s="8">
        <v>645247</v>
      </c>
      <c r="Z33" s="2">
        <v>2.23</v>
      </c>
      <c r="AA33" s="6">
        <v>46685330</v>
      </c>
    </row>
    <row r="34" spans="1:27" ht="13.5">
      <c r="A34" s="23" t="s">
        <v>57</v>
      </c>
      <c r="B34" s="29"/>
      <c r="C34" s="6">
        <v>187470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241083882</v>
      </c>
      <c r="D35" s="33">
        <f>SUM(D24:D34)</f>
        <v>0</v>
      </c>
      <c r="E35" s="34">
        <f t="shared" si="1"/>
        <v>299296943</v>
      </c>
      <c r="F35" s="35">
        <f t="shared" si="1"/>
        <v>283077269</v>
      </c>
      <c r="G35" s="35">
        <f t="shared" si="1"/>
        <v>13598629</v>
      </c>
      <c r="H35" s="35">
        <f t="shared" si="1"/>
        <v>14701864</v>
      </c>
      <c r="I35" s="35">
        <f t="shared" si="1"/>
        <v>13713401</v>
      </c>
      <c r="J35" s="35">
        <f t="shared" si="1"/>
        <v>42013894</v>
      </c>
      <c r="K35" s="35">
        <f t="shared" si="1"/>
        <v>14841596</v>
      </c>
      <c r="L35" s="35">
        <f t="shared" si="1"/>
        <v>14373948</v>
      </c>
      <c r="M35" s="35">
        <f t="shared" si="1"/>
        <v>17828454</v>
      </c>
      <c r="N35" s="35">
        <f t="shared" si="1"/>
        <v>47043998</v>
      </c>
      <c r="O35" s="35">
        <f t="shared" si="1"/>
        <v>43670498</v>
      </c>
      <c r="P35" s="35">
        <f t="shared" si="1"/>
        <v>20875626</v>
      </c>
      <c r="Q35" s="35">
        <f t="shared" si="1"/>
        <v>19504114</v>
      </c>
      <c r="R35" s="35">
        <f t="shared" si="1"/>
        <v>84050238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173108130</v>
      </c>
      <c r="X35" s="35">
        <f t="shared" si="1"/>
        <v>196147072</v>
      </c>
      <c r="Y35" s="35">
        <f t="shared" si="1"/>
        <v>-23038942</v>
      </c>
      <c r="Z35" s="36">
        <f>+IF(X35&lt;&gt;0,+(Y35/X35)*100,0)</f>
        <v>-11.74574861866916</v>
      </c>
      <c r="AA35" s="33">
        <f>SUM(AA24:AA34)</f>
        <v>283077269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-36387439</v>
      </c>
      <c r="D37" s="46">
        <f>+D21-D35</f>
        <v>0</v>
      </c>
      <c r="E37" s="47">
        <f t="shared" si="2"/>
        <v>-78885995</v>
      </c>
      <c r="F37" s="48">
        <f t="shared" si="2"/>
        <v>-57052081</v>
      </c>
      <c r="G37" s="48">
        <f t="shared" si="2"/>
        <v>71129280</v>
      </c>
      <c r="H37" s="48">
        <f t="shared" si="2"/>
        <v>-11332308</v>
      </c>
      <c r="I37" s="48">
        <f t="shared" si="2"/>
        <v>-10736337</v>
      </c>
      <c r="J37" s="48">
        <f t="shared" si="2"/>
        <v>49060635</v>
      </c>
      <c r="K37" s="48">
        <f t="shared" si="2"/>
        <v>-12539307</v>
      </c>
      <c r="L37" s="48">
        <f t="shared" si="2"/>
        <v>-11105012</v>
      </c>
      <c r="M37" s="48">
        <f t="shared" si="2"/>
        <v>48968433</v>
      </c>
      <c r="N37" s="48">
        <f t="shared" si="2"/>
        <v>25324114</v>
      </c>
      <c r="O37" s="48">
        <f t="shared" si="2"/>
        <v>-31659539</v>
      </c>
      <c r="P37" s="48">
        <f t="shared" si="2"/>
        <v>-26813534</v>
      </c>
      <c r="Q37" s="48">
        <f t="shared" si="2"/>
        <v>30190699</v>
      </c>
      <c r="R37" s="48">
        <f t="shared" si="2"/>
        <v>-28282374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46102375</v>
      </c>
      <c r="X37" s="48">
        <f>IF(F21=F35,0,X21-X35)</f>
        <v>-102795424</v>
      </c>
      <c r="Y37" s="48">
        <f t="shared" si="2"/>
        <v>148897799</v>
      </c>
      <c r="Z37" s="49">
        <f>+IF(X37&lt;&gt;0,+(Y37/X37)*100,0)</f>
        <v>-144.84866466429477</v>
      </c>
      <c r="AA37" s="46">
        <f>+AA21-AA35</f>
        <v>-57052081</v>
      </c>
    </row>
    <row r="38" spans="1:27" ht="22.5" customHeight="1">
      <c r="A38" s="50" t="s">
        <v>60</v>
      </c>
      <c r="B38" s="29"/>
      <c r="C38" s="6">
        <v>52702422</v>
      </c>
      <c r="D38" s="6"/>
      <c r="E38" s="7">
        <v>63616000</v>
      </c>
      <c r="F38" s="8">
        <v>73206010</v>
      </c>
      <c r="G38" s="8"/>
      <c r="H38" s="8">
        <v>1054183</v>
      </c>
      <c r="I38" s="8">
        <v>1056650</v>
      </c>
      <c r="J38" s="8">
        <v>2110833</v>
      </c>
      <c r="K38" s="8">
        <v>1325968</v>
      </c>
      <c r="L38" s="8">
        <v>2823164</v>
      </c>
      <c r="M38" s="8">
        <v>1817455</v>
      </c>
      <c r="N38" s="8">
        <v>5966587</v>
      </c>
      <c r="O38" s="8">
        <v>3596846</v>
      </c>
      <c r="P38" s="8">
        <v>2754891</v>
      </c>
      <c r="Q38" s="8">
        <v>7144742</v>
      </c>
      <c r="R38" s="8">
        <v>13496479</v>
      </c>
      <c r="S38" s="8"/>
      <c r="T38" s="8"/>
      <c r="U38" s="8"/>
      <c r="V38" s="8"/>
      <c r="W38" s="8">
        <v>21573899</v>
      </c>
      <c r="X38" s="8">
        <v>29282404</v>
      </c>
      <c r="Y38" s="8">
        <v>-7708505</v>
      </c>
      <c r="Z38" s="2">
        <v>-26.32</v>
      </c>
      <c r="AA38" s="6">
        <v>73206010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16314983</v>
      </c>
      <c r="D41" s="56">
        <f>SUM(D37:D40)</f>
        <v>0</v>
      </c>
      <c r="E41" s="57">
        <f t="shared" si="3"/>
        <v>-15269995</v>
      </c>
      <c r="F41" s="58">
        <f t="shared" si="3"/>
        <v>16153929</v>
      </c>
      <c r="G41" s="58">
        <f t="shared" si="3"/>
        <v>71129280</v>
      </c>
      <c r="H41" s="58">
        <f t="shared" si="3"/>
        <v>-10278125</v>
      </c>
      <c r="I41" s="58">
        <f t="shared" si="3"/>
        <v>-9679687</v>
      </c>
      <c r="J41" s="58">
        <f t="shared" si="3"/>
        <v>51171468</v>
      </c>
      <c r="K41" s="58">
        <f t="shared" si="3"/>
        <v>-11213339</v>
      </c>
      <c r="L41" s="58">
        <f t="shared" si="3"/>
        <v>-8281848</v>
      </c>
      <c r="M41" s="58">
        <f t="shared" si="3"/>
        <v>50785888</v>
      </c>
      <c r="N41" s="58">
        <f t="shared" si="3"/>
        <v>31290701</v>
      </c>
      <c r="O41" s="58">
        <f t="shared" si="3"/>
        <v>-28062693</v>
      </c>
      <c r="P41" s="58">
        <f t="shared" si="3"/>
        <v>-24058643</v>
      </c>
      <c r="Q41" s="58">
        <f t="shared" si="3"/>
        <v>37335441</v>
      </c>
      <c r="R41" s="58">
        <f t="shared" si="3"/>
        <v>-14785895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67676274</v>
      </c>
      <c r="X41" s="58">
        <f t="shared" si="3"/>
        <v>-73513020</v>
      </c>
      <c r="Y41" s="58">
        <f t="shared" si="3"/>
        <v>141189294</v>
      </c>
      <c r="Z41" s="59">
        <f>+IF(X41&lt;&gt;0,+(Y41/X41)*100,0)</f>
        <v>-192.06025544862666</v>
      </c>
      <c r="AA41" s="56">
        <f>SUM(AA37:AA40)</f>
        <v>16153929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16314983</v>
      </c>
      <c r="D43" s="64">
        <f>+D41-D42</f>
        <v>0</v>
      </c>
      <c r="E43" s="65">
        <f t="shared" si="4"/>
        <v>-15269995</v>
      </c>
      <c r="F43" s="66">
        <f t="shared" si="4"/>
        <v>16153929</v>
      </c>
      <c r="G43" s="66">
        <f t="shared" si="4"/>
        <v>71129280</v>
      </c>
      <c r="H43" s="66">
        <f t="shared" si="4"/>
        <v>-10278125</v>
      </c>
      <c r="I43" s="66">
        <f t="shared" si="4"/>
        <v>-9679687</v>
      </c>
      <c r="J43" s="66">
        <f t="shared" si="4"/>
        <v>51171468</v>
      </c>
      <c r="K43" s="66">
        <f t="shared" si="4"/>
        <v>-11213339</v>
      </c>
      <c r="L43" s="66">
        <f t="shared" si="4"/>
        <v>-8281848</v>
      </c>
      <c r="M43" s="66">
        <f t="shared" si="4"/>
        <v>50785888</v>
      </c>
      <c r="N43" s="66">
        <f t="shared" si="4"/>
        <v>31290701</v>
      </c>
      <c r="O43" s="66">
        <f t="shared" si="4"/>
        <v>-28062693</v>
      </c>
      <c r="P43" s="66">
        <f t="shared" si="4"/>
        <v>-24058643</v>
      </c>
      <c r="Q43" s="66">
        <f t="shared" si="4"/>
        <v>37335441</v>
      </c>
      <c r="R43" s="66">
        <f t="shared" si="4"/>
        <v>-14785895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67676274</v>
      </c>
      <c r="X43" s="66">
        <f t="shared" si="4"/>
        <v>-73513020</v>
      </c>
      <c r="Y43" s="66">
        <f t="shared" si="4"/>
        <v>141189294</v>
      </c>
      <c r="Z43" s="67">
        <f>+IF(X43&lt;&gt;0,+(Y43/X43)*100,0)</f>
        <v>-192.06025544862666</v>
      </c>
      <c r="AA43" s="64">
        <f>+AA41-AA42</f>
        <v>16153929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16314983</v>
      </c>
      <c r="D45" s="56">
        <f>SUM(D43:D44)</f>
        <v>0</v>
      </c>
      <c r="E45" s="57">
        <f t="shared" si="5"/>
        <v>-15269995</v>
      </c>
      <c r="F45" s="58">
        <f t="shared" si="5"/>
        <v>16153929</v>
      </c>
      <c r="G45" s="58">
        <f t="shared" si="5"/>
        <v>71129280</v>
      </c>
      <c r="H45" s="58">
        <f t="shared" si="5"/>
        <v>-10278125</v>
      </c>
      <c r="I45" s="58">
        <f t="shared" si="5"/>
        <v>-9679687</v>
      </c>
      <c r="J45" s="58">
        <f t="shared" si="5"/>
        <v>51171468</v>
      </c>
      <c r="K45" s="58">
        <f t="shared" si="5"/>
        <v>-11213339</v>
      </c>
      <c r="L45" s="58">
        <f t="shared" si="5"/>
        <v>-8281848</v>
      </c>
      <c r="M45" s="58">
        <f t="shared" si="5"/>
        <v>50785888</v>
      </c>
      <c r="N45" s="58">
        <f t="shared" si="5"/>
        <v>31290701</v>
      </c>
      <c r="O45" s="58">
        <f t="shared" si="5"/>
        <v>-28062693</v>
      </c>
      <c r="P45" s="58">
        <f t="shared" si="5"/>
        <v>-24058643</v>
      </c>
      <c r="Q45" s="58">
        <f t="shared" si="5"/>
        <v>37335441</v>
      </c>
      <c r="R45" s="58">
        <f t="shared" si="5"/>
        <v>-14785895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67676274</v>
      </c>
      <c r="X45" s="58">
        <f t="shared" si="5"/>
        <v>-73513020</v>
      </c>
      <c r="Y45" s="58">
        <f t="shared" si="5"/>
        <v>141189294</v>
      </c>
      <c r="Z45" s="59">
        <f>+IF(X45&lt;&gt;0,+(Y45/X45)*100,0)</f>
        <v>-192.06025544862666</v>
      </c>
      <c r="AA45" s="56">
        <f>SUM(AA43:AA44)</f>
        <v>16153929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16314983</v>
      </c>
      <c r="D47" s="71">
        <f>SUM(D45:D46)</f>
        <v>0</v>
      </c>
      <c r="E47" s="72">
        <f t="shared" si="6"/>
        <v>-15269995</v>
      </c>
      <c r="F47" s="73">
        <f t="shared" si="6"/>
        <v>16153929</v>
      </c>
      <c r="G47" s="73">
        <f t="shared" si="6"/>
        <v>71129280</v>
      </c>
      <c r="H47" s="74">
        <f t="shared" si="6"/>
        <v>-10278125</v>
      </c>
      <c r="I47" s="74">
        <f t="shared" si="6"/>
        <v>-9679687</v>
      </c>
      <c r="J47" s="74">
        <f t="shared" si="6"/>
        <v>51171468</v>
      </c>
      <c r="K47" s="74">
        <f t="shared" si="6"/>
        <v>-11213339</v>
      </c>
      <c r="L47" s="74">
        <f t="shared" si="6"/>
        <v>-8281848</v>
      </c>
      <c r="M47" s="73">
        <f t="shared" si="6"/>
        <v>50785888</v>
      </c>
      <c r="N47" s="73">
        <f t="shared" si="6"/>
        <v>31290701</v>
      </c>
      <c r="O47" s="74">
        <f t="shared" si="6"/>
        <v>-28062693</v>
      </c>
      <c r="P47" s="74">
        <f t="shared" si="6"/>
        <v>-24058643</v>
      </c>
      <c r="Q47" s="74">
        <f t="shared" si="6"/>
        <v>37335441</v>
      </c>
      <c r="R47" s="74">
        <f t="shared" si="6"/>
        <v>-14785895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67676274</v>
      </c>
      <c r="X47" s="74">
        <f t="shared" si="6"/>
        <v>-73513020</v>
      </c>
      <c r="Y47" s="74">
        <f t="shared" si="6"/>
        <v>141189294</v>
      </c>
      <c r="Z47" s="75">
        <f>+IF(X47&lt;&gt;0,+(Y47/X47)*100,0)</f>
        <v>-192.06025544862666</v>
      </c>
      <c r="AA47" s="76">
        <f>SUM(AA45:AA46)</f>
        <v>16153929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31362106</v>
      </c>
      <c r="D5" s="6"/>
      <c r="E5" s="7">
        <v>37561095</v>
      </c>
      <c r="F5" s="8">
        <v>32380488</v>
      </c>
      <c r="G5" s="8">
        <v>3016052</v>
      </c>
      <c r="H5" s="8">
        <v>2857290</v>
      </c>
      <c r="I5" s="8">
        <v>2990744</v>
      </c>
      <c r="J5" s="8">
        <v>8864086</v>
      </c>
      <c r="K5" s="8">
        <v>2728436</v>
      </c>
      <c r="L5" s="8">
        <v>2817964</v>
      </c>
      <c r="M5" s="8">
        <v>2910688</v>
      </c>
      <c r="N5" s="8">
        <v>8457088</v>
      </c>
      <c r="O5" s="8">
        <v>2811267</v>
      </c>
      <c r="P5" s="8">
        <v>2673722</v>
      </c>
      <c r="Q5" s="8">
        <v>2599095</v>
      </c>
      <c r="R5" s="8">
        <v>8084084</v>
      </c>
      <c r="S5" s="8"/>
      <c r="T5" s="8"/>
      <c r="U5" s="8"/>
      <c r="V5" s="8"/>
      <c r="W5" s="8">
        <v>25405258</v>
      </c>
      <c r="X5" s="8">
        <v>24285348</v>
      </c>
      <c r="Y5" s="8">
        <v>1119910</v>
      </c>
      <c r="Z5" s="2">
        <v>4.61</v>
      </c>
      <c r="AA5" s="6">
        <v>32380488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3305343</v>
      </c>
      <c r="D9" s="6"/>
      <c r="E9" s="7">
        <v>3799676</v>
      </c>
      <c r="F9" s="8">
        <v>3799676</v>
      </c>
      <c r="G9" s="8">
        <v>287824</v>
      </c>
      <c r="H9" s="8">
        <v>289388</v>
      </c>
      <c r="I9" s="8">
        <v>288208</v>
      </c>
      <c r="J9" s="8">
        <v>865420</v>
      </c>
      <c r="K9" s="8">
        <v>287742</v>
      </c>
      <c r="L9" s="8">
        <v>287962</v>
      </c>
      <c r="M9" s="8">
        <v>287962</v>
      </c>
      <c r="N9" s="8">
        <v>863666</v>
      </c>
      <c r="O9" s="8">
        <v>258232</v>
      </c>
      <c r="P9" s="8">
        <v>287746</v>
      </c>
      <c r="Q9" s="8">
        <v>287746</v>
      </c>
      <c r="R9" s="8">
        <v>833724</v>
      </c>
      <c r="S9" s="8"/>
      <c r="T9" s="8"/>
      <c r="U9" s="8"/>
      <c r="V9" s="8"/>
      <c r="W9" s="8">
        <v>2562810</v>
      </c>
      <c r="X9" s="8">
        <v>2849751</v>
      </c>
      <c r="Y9" s="8">
        <v>-286941</v>
      </c>
      <c r="Z9" s="2">
        <v>-10.07</v>
      </c>
      <c r="AA9" s="6">
        <v>3799676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829029</v>
      </c>
      <c r="D11" s="6"/>
      <c r="E11" s="7">
        <v>1144240</v>
      </c>
      <c r="F11" s="8">
        <v>862210</v>
      </c>
      <c r="G11" s="8">
        <v>71432</v>
      </c>
      <c r="H11" s="8">
        <v>70325</v>
      </c>
      <c r="I11" s="8">
        <v>68031</v>
      </c>
      <c r="J11" s="8">
        <v>209788</v>
      </c>
      <c r="K11" s="8">
        <v>71238</v>
      </c>
      <c r="L11" s="8">
        <v>71260</v>
      </c>
      <c r="M11" s="8">
        <v>82942</v>
      </c>
      <c r="N11" s="8">
        <v>225440</v>
      </c>
      <c r="O11" s="8">
        <v>79148</v>
      </c>
      <c r="P11" s="8">
        <v>78159</v>
      </c>
      <c r="Q11" s="8">
        <v>74079</v>
      </c>
      <c r="R11" s="8">
        <v>231386</v>
      </c>
      <c r="S11" s="8"/>
      <c r="T11" s="8"/>
      <c r="U11" s="8"/>
      <c r="V11" s="8"/>
      <c r="W11" s="8">
        <v>666614</v>
      </c>
      <c r="X11" s="8">
        <v>646650</v>
      </c>
      <c r="Y11" s="8">
        <v>19964</v>
      </c>
      <c r="Z11" s="2">
        <v>3.09</v>
      </c>
      <c r="AA11" s="6">
        <v>862210</v>
      </c>
    </row>
    <row r="12" spans="1:27" ht="13.5">
      <c r="A12" s="25" t="s">
        <v>37</v>
      </c>
      <c r="B12" s="29"/>
      <c r="C12" s="6">
        <v>7944839</v>
      </c>
      <c r="D12" s="6"/>
      <c r="E12" s="7">
        <v>7741359</v>
      </c>
      <c r="F12" s="8">
        <v>7741359</v>
      </c>
      <c r="G12" s="8">
        <v>683541</v>
      </c>
      <c r="H12" s="8">
        <v>782916</v>
      </c>
      <c r="I12" s="8">
        <v>625399</v>
      </c>
      <c r="J12" s="8">
        <v>2091856</v>
      </c>
      <c r="K12" s="8">
        <v>551759</v>
      </c>
      <c r="L12" s="8">
        <v>532729</v>
      </c>
      <c r="M12" s="8">
        <v>1129315</v>
      </c>
      <c r="N12" s="8">
        <v>2213803</v>
      </c>
      <c r="O12" s="8">
        <v>774846</v>
      </c>
      <c r="P12" s="8">
        <v>929177</v>
      </c>
      <c r="Q12" s="8">
        <v>651740</v>
      </c>
      <c r="R12" s="8">
        <v>2355763</v>
      </c>
      <c r="S12" s="8"/>
      <c r="T12" s="8"/>
      <c r="U12" s="8"/>
      <c r="V12" s="8"/>
      <c r="W12" s="8">
        <v>6661422</v>
      </c>
      <c r="X12" s="8">
        <v>5806017</v>
      </c>
      <c r="Y12" s="8">
        <v>855405</v>
      </c>
      <c r="Z12" s="2">
        <v>14.73</v>
      </c>
      <c r="AA12" s="6">
        <v>7741359</v>
      </c>
    </row>
    <row r="13" spans="1:27" ht="13.5">
      <c r="A13" s="23" t="s">
        <v>38</v>
      </c>
      <c r="B13" s="29"/>
      <c r="C13" s="6"/>
      <c r="D13" s="6"/>
      <c r="E13" s="7">
        <v>1800000</v>
      </c>
      <c r="F13" s="8">
        <v>2194758</v>
      </c>
      <c r="G13" s="8"/>
      <c r="H13" s="8"/>
      <c r="I13" s="8"/>
      <c r="J13" s="8"/>
      <c r="K13" s="8">
        <v>283514</v>
      </c>
      <c r="L13" s="8">
        <v>306374</v>
      </c>
      <c r="M13" s="8">
        <v>325213</v>
      </c>
      <c r="N13" s="8">
        <v>915101</v>
      </c>
      <c r="O13" s="8">
        <v>342326</v>
      </c>
      <c r="P13" s="8">
        <v>352027</v>
      </c>
      <c r="Q13" s="8">
        <v>371760</v>
      </c>
      <c r="R13" s="8">
        <v>1066113</v>
      </c>
      <c r="S13" s="8"/>
      <c r="T13" s="8"/>
      <c r="U13" s="8"/>
      <c r="V13" s="8"/>
      <c r="W13" s="8">
        <v>1981214</v>
      </c>
      <c r="X13" s="8">
        <v>1646064</v>
      </c>
      <c r="Y13" s="8">
        <v>335150</v>
      </c>
      <c r="Z13" s="2">
        <v>20.36</v>
      </c>
      <c r="AA13" s="6">
        <v>2194758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4072619</v>
      </c>
      <c r="D15" s="6"/>
      <c r="E15" s="7">
        <v>664797</v>
      </c>
      <c r="F15" s="8">
        <v>694797</v>
      </c>
      <c r="G15" s="8">
        <v>55700</v>
      </c>
      <c r="H15" s="8">
        <v>693608</v>
      </c>
      <c r="I15" s="8">
        <v>369658</v>
      </c>
      <c r="J15" s="8">
        <v>1118966</v>
      </c>
      <c r="K15" s="8">
        <v>93195</v>
      </c>
      <c r="L15" s="8">
        <v>91466</v>
      </c>
      <c r="M15" s="8">
        <v>150242</v>
      </c>
      <c r="N15" s="8">
        <v>334903</v>
      </c>
      <c r="O15" s="8">
        <v>127914</v>
      </c>
      <c r="P15" s="8">
        <v>172295</v>
      </c>
      <c r="Q15" s="8">
        <v>131535</v>
      </c>
      <c r="R15" s="8">
        <v>431744</v>
      </c>
      <c r="S15" s="8"/>
      <c r="T15" s="8"/>
      <c r="U15" s="8"/>
      <c r="V15" s="8"/>
      <c r="W15" s="8">
        <v>1885613</v>
      </c>
      <c r="X15" s="8">
        <v>521091</v>
      </c>
      <c r="Y15" s="8">
        <v>1364522</v>
      </c>
      <c r="Z15" s="2">
        <v>261.86</v>
      </c>
      <c r="AA15" s="6">
        <v>694797</v>
      </c>
    </row>
    <row r="16" spans="1:27" ht="13.5">
      <c r="A16" s="23" t="s">
        <v>41</v>
      </c>
      <c r="B16" s="29"/>
      <c r="C16" s="6">
        <v>959155</v>
      </c>
      <c r="D16" s="6"/>
      <c r="E16" s="7">
        <v>998133</v>
      </c>
      <c r="F16" s="8">
        <v>720143</v>
      </c>
      <c r="G16" s="8">
        <v>57643</v>
      </c>
      <c r="H16" s="8">
        <v>60944</v>
      </c>
      <c r="I16" s="8">
        <v>45617</v>
      </c>
      <c r="J16" s="8">
        <v>164204</v>
      </c>
      <c r="K16" s="8">
        <v>57899</v>
      </c>
      <c r="L16" s="8">
        <v>46294</v>
      </c>
      <c r="M16" s="8">
        <v>41766</v>
      </c>
      <c r="N16" s="8">
        <v>145959</v>
      </c>
      <c r="O16" s="8">
        <v>43170</v>
      </c>
      <c r="P16" s="8">
        <v>38579</v>
      </c>
      <c r="Q16" s="8">
        <v>55872</v>
      </c>
      <c r="R16" s="8">
        <v>137621</v>
      </c>
      <c r="S16" s="8"/>
      <c r="T16" s="8"/>
      <c r="U16" s="8"/>
      <c r="V16" s="8"/>
      <c r="W16" s="8">
        <v>447784</v>
      </c>
      <c r="X16" s="8">
        <v>540099</v>
      </c>
      <c r="Y16" s="8">
        <v>-92315</v>
      </c>
      <c r="Z16" s="2">
        <v>-17.09</v>
      </c>
      <c r="AA16" s="6">
        <v>720143</v>
      </c>
    </row>
    <row r="17" spans="1:27" ht="13.5">
      <c r="A17" s="23" t="s">
        <v>42</v>
      </c>
      <c r="B17" s="29"/>
      <c r="C17" s="6"/>
      <c r="D17" s="6"/>
      <c r="E17" s="7"/>
      <c r="F17" s="8">
        <v>30860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23139</v>
      </c>
      <c r="Y17" s="8">
        <v>-23139</v>
      </c>
      <c r="Z17" s="2">
        <v>-100</v>
      </c>
      <c r="AA17" s="6">
        <v>30860</v>
      </c>
    </row>
    <row r="18" spans="1:27" ht="13.5">
      <c r="A18" s="23" t="s">
        <v>43</v>
      </c>
      <c r="B18" s="29"/>
      <c r="C18" s="6">
        <v>126956807</v>
      </c>
      <c r="D18" s="6"/>
      <c r="E18" s="7">
        <v>135407000</v>
      </c>
      <c r="F18" s="8">
        <v>135578343</v>
      </c>
      <c r="G18" s="8">
        <v>52445000</v>
      </c>
      <c r="H18" s="8">
        <v>932915</v>
      </c>
      <c r="I18" s="8">
        <v>387667</v>
      </c>
      <c r="J18" s="8">
        <v>53765582</v>
      </c>
      <c r="K18" s="8">
        <v>836757</v>
      </c>
      <c r="L18" s="8">
        <v>2107238</v>
      </c>
      <c r="M18" s="8">
        <v>43064089</v>
      </c>
      <c r="N18" s="8">
        <v>46008084</v>
      </c>
      <c r="O18" s="8">
        <v>713650</v>
      </c>
      <c r="P18" s="8">
        <v>978312</v>
      </c>
      <c r="Q18" s="8">
        <v>31468000</v>
      </c>
      <c r="R18" s="8">
        <v>33159962</v>
      </c>
      <c r="S18" s="8"/>
      <c r="T18" s="8"/>
      <c r="U18" s="8"/>
      <c r="V18" s="8"/>
      <c r="W18" s="8">
        <v>132933628</v>
      </c>
      <c r="X18" s="8">
        <v>101683737</v>
      </c>
      <c r="Y18" s="8">
        <v>31249891</v>
      </c>
      <c r="Z18" s="2">
        <v>30.73</v>
      </c>
      <c r="AA18" s="6">
        <v>135578343</v>
      </c>
    </row>
    <row r="19" spans="1:27" ht="13.5">
      <c r="A19" s="23" t="s">
        <v>44</v>
      </c>
      <c r="B19" s="29"/>
      <c r="C19" s="6">
        <v>2056370</v>
      </c>
      <c r="D19" s="6"/>
      <c r="E19" s="7">
        <v>1594750</v>
      </c>
      <c r="F19" s="26">
        <v>985950</v>
      </c>
      <c r="G19" s="26">
        <v>71719</v>
      </c>
      <c r="H19" s="26">
        <v>51011</v>
      </c>
      <c r="I19" s="26">
        <v>12466</v>
      </c>
      <c r="J19" s="26">
        <v>135196</v>
      </c>
      <c r="K19" s="26">
        <v>8031</v>
      </c>
      <c r="L19" s="26">
        <v>18909</v>
      </c>
      <c r="M19" s="26">
        <v>61679</v>
      </c>
      <c r="N19" s="26">
        <v>88619</v>
      </c>
      <c r="O19" s="26">
        <v>14249</v>
      </c>
      <c r="P19" s="26">
        <v>27856</v>
      </c>
      <c r="Q19" s="26">
        <v>6250</v>
      </c>
      <c r="R19" s="26">
        <v>48355</v>
      </c>
      <c r="S19" s="26"/>
      <c r="T19" s="26"/>
      <c r="U19" s="26"/>
      <c r="V19" s="26"/>
      <c r="W19" s="26">
        <v>272170</v>
      </c>
      <c r="X19" s="26">
        <v>739404</v>
      </c>
      <c r="Y19" s="26">
        <v>-467234</v>
      </c>
      <c r="Z19" s="27">
        <v>-63.19</v>
      </c>
      <c r="AA19" s="28">
        <v>985950</v>
      </c>
    </row>
    <row r="20" spans="1:27" ht="13.5">
      <c r="A20" s="23" t="s">
        <v>45</v>
      </c>
      <c r="B20" s="29"/>
      <c r="C20" s="6">
        <v>614283</v>
      </c>
      <c r="D20" s="6"/>
      <c r="E20" s="7">
        <v>345000</v>
      </c>
      <c r="F20" s="8">
        <v>4803835</v>
      </c>
      <c r="G20" s="8"/>
      <c r="H20" s="8">
        <v>7043478</v>
      </c>
      <c r="I20" s="30"/>
      <c r="J20" s="8">
        <v>7043478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7043478</v>
      </c>
      <c r="X20" s="8">
        <v>3602871</v>
      </c>
      <c r="Y20" s="8">
        <v>3440607</v>
      </c>
      <c r="Z20" s="2">
        <v>95.5</v>
      </c>
      <c r="AA20" s="6">
        <v>4803835</v>
      </c>
    </row>
    <row r="21" spans="1:27" ht="24.75" customHeight="1">
      <c r="A21" s="31" t="s">
        <v>46</v>
      </c>
      <c r="B21" s="32"/>
      <c r="C21" s="33">
        <f aca="true" t="shared" si="0" ref="C21:Y21">SUM(C5:C20)</f>
        <v>178100551</v>
      </c>
      <c r="D21" s="33">
        <f t="shared" si="0"/>
        <v>0</v>
      </c>
      <c r="E21" s="34">
        <f t="shared" si="0"/>
        <v>191056050</v>
      </c>
      <c r="F21" s="35">
        <f t="shared" si="0"/>
        <v>189792419</v>
      </c>
      <c r="G21" s="35">
        <f t="shared" si="0"/>
        <v>56688911</v>
      </c>
      <c r="H21" s="35">
        <f t="shared" si="0"/>
        <v>12781875</v>
      </c>
      <c r="I21" s="35">
        <f t="shared" si="0"/>
        <v>4787790</v>
      </c>
      <c r="J21" s="35">
        <f t="shared" si="0"/>
        <v>74258576</v>
      </c>
      <c r="K21" s="35">
        <f t="shared" si="0"/>
        <v>4918571</v>
      </c>
      <c r="L21" s="35">
        <f t="shared" si="0"/>
        <v>6280196</v>
      </c>
      <c r="M21" s="35">
        <f t="shared" si="0"/>
        <v>48053896</v>
      </c>
      <c r="N21" s="35">
        <f t="shared" si="0"/>
        <v>59252663</v>
      </c>
      <c r="O21" s="35">
        <f t="shared" si="0"/>
        <v>5164802</v>
      </c>
      <c r="P21" s="35">
        <f t="shared" si="0"/>
        <v>5537873</v>
      </c>
      <c r="Q21" s="35">
        <f t="shared" si="0"/>
        <v>35646077</v>
      </c>
      <c r="R21" s="35">
        <f t="shared" si="0"/>
        <v>46348752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179859991</v>
      </c>
      <c r="X21" s="35">
        <f t="shared" si="0"/>
        <v>142344171</v>
      </c>
      <c r="Y21" s="35">
        <f t="shared" si="0"/>
        <v>37515820</v>
      </c>
      <c r="Z21" s="36">
        <f>+IF(X21&lt;&gt;0,+(Y21/X21)*100,0)</f>
        <v>26.35571217032835</v>
      </c>
      <c r="AA21" s="33">
        <f>SUM(AA5:AA20)</f>
        <v>189792419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50499450</v>
      </c>
      <c r="D24" s="6"/>
      <c r="E24" s="7">
        <v>63964945</v>
      </c>
      <c r="F24" s="8">
        <v>60690318</v>
      </c>
      <c r="G24" s="8">
        <v>4233044</v>
      </c>
      <c r="H24" s="8">
        <v>4408960</v>
      </c>
      <c r="I24" s="8">
        <v>4600645</v>
      </c>
      <c r="J24" s="8">
        <v>13242649</v>
      </c>
      <c r="K24" s="8">
        <v>4432683</v>
      </c>
      <c r="L24" s="8">
        <v>5283456</v>
      </c>
      <c r="M24" s="8">
        <v>6705379</v>
      </c>
      <c r="N24" s="8">
        <v>16421518</v>
      </c>
      <c r="O24" s="8">
        <v>4565759</v>
      </c>
      <c r="P24" s="8">
        <v>4434262</v>
      </c>
      <c r="Q24" s="8">
        <v>4371007</v>
      </c>
      <c r="R24" s="8">
        <v>13371028</v>
      </c>
      <c r="S24" s="8"/>
      <c r="T24" s="8"/>
      <c r="U24" s="8"/>
      <c r="V24" s="8"/>
      <c r="W24" s="8">
        <v>43035195</v>
      </c>
      <c r="X24" s="8">
        <v>45517014</v>
      </c>
      <c r="Y24" s="8">
        <v>-2481819</v>
      </c>
      <c r="Z24" s="2">
        <v>-5.45</v>
      </c>
      <c r="AA24" s="6">
        <v>60690318</v>
      </c>
    </row>
    <row r="25" spans="1:27" ht="13.5">
      <c r="A25" s="25" t="s">
        <v>49</v>
      </c>
      <c r="B25" s="24"/>
      <c r="C25" s="6">
        <v>11200471</v>
      </c>
      <c r="D25" s="6"/>
      <c r="E25" s="7">
        <v>12627427</v>
      </c>
      <c r="F25" s="8">
        <v>12627427</v>
      </c>
      <c r="G25" s="8">
        <v>933422</v>
      </c>
      <c r="H25" s="8">
        <v>933422</v>
      </c>
      <c r="I25" s="8">
        <v>933422</v>
      </c>
      <c r="J25" s="8">
        <v>2800266</v>
      </c>
      <c r="K25" s="8">
        <v>933422</v>
      </c>
      <c r="L25" s="8">
        <v>933421</v>
      </c>
      <c r="M25" s="8">
        <v>933421</v>
      </c>
      <c r="N25" s="8">
        <v>2800264</v>
      </c>
      <c r="O25" s="8">
        <v>933421</v>
      </c>
      <c r="P25" s="8">
        <v>933421</v>
      </c>
      <c r="Q25" s="8">
        <v>933421</v>
      </c>
      <c r="R25" s="8">
        <v>2800263</v>
      </c>
      <c r="S25" s="8"/>
      <c r="T25" s="8"/>
      <c r="U25" s="8"/>
      <c r="V25" s="8"/>
      <c r="W25" s="8">
        <v>8400793</v>
      </c>
      <c r="X25" s="8">
        <v>9470502</v>
      </c>
      <c r="Y25" s="8">
        <v>-1069709</v>
      </c>
      <c r="Z25" s="2">
        <v>-11.3</v>
      </c>
      <c r="AA25" s="6">
        <v>12627427</v>
      </c>
    </row>
    <row r="26" spans="1:27" ht="13.5">
      <c r="A26" s="25" t="s">
        <v>50</v>
      </c>
      <c r="B26" s="24"/>
      <c r="C26" s="6">
        <v>10541945</v>
      </c>
      <c r="D26" s="6"/>
      <c r="E26" s="7">
        <v>6477748</v>
      </c>
      <c r="F26" s="8">
        <v>6477748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4858308</v>
      </c>
      <c r="Y26" s="8">
        <v>-4858308</v>
      </c>
      <c r="Z26" s="2">
        <v>-100</v>
      </c>
      <c r="AA26" s="6">
        <v>6477748</v>
      </c>
    </row>
    <row r="27" spans="1:27" ht="13.5">
      <c r="A27" s="25" t="s">
        <v>51</v>
      </c>
      <c r="B27" s="24"/>
      <c r="C27" s="6">
        <v>23505099</v>
      </c>
      <c r="D27" s="6"/>
      <c r="E27" s="7">
        <v>34653954</v>
      </c>
      <c r="F27" s="8">
        <v>27801329</v>
      </c>
      <c r="G27" s="8"/>
      <c r="H27" s="8"/>
      <c r="I27" s="8"/>
      <c r="J27" s="8"/>
      <c r="K27" s="8">
        <v>2059796</v>
      </c>
      <c r="L27" s="8">
        <v>2202383</v>
      </c>
      <c r="M27" s="8">
        <v>8609398</v>
      </c>
      <c r="N27" s="8">
        <v>12871577</v>
      </c>
      <c r="O27" s="8">
        <v>2068702</v>
      </c>
      <c r="P27" s="8">
        <v>4297612</v>
      </c>
      <c r="Q27" s="8">
        <v>-2210032</v>
      </c>
      <c r="R27" s="8">
        <v>4156282</v>
      </c>
      <c r="S27" s="8"/>
      <c r="T27" s="8"/>
      <c r="U27" s="8"/>
      <c r="V27" s="8"/>
      <c r="W27" s="8">
        <v>17027859</v>
      </c>
      <c r="X27" s="8">
        <v>20850975</v>
      </c>
      <c r="Y27" s="8">
        <v>-3823116</v>
      </c>
      <c r="Z27" s="2">
        <v>-18.34</v>
      </c>
      <c r="AA27" s="6">
        <v>27801329</v>
      </c>
    </row>
    <row r="28" spans="1:27" ht="13.5">
      <c r="A28" s="25" t="s">
        <v>52</v>
      </c>
      <c r="B28" s="24"/>
      <c r="C28" s="6">
        <v>106954</v>
      </c>
      <c r="D28" s="6"/>
      <c r="E28" s="7">
        <v>424737</v>
      </c>
      <c r="F28" s="8">
        <v>374737</v>
      </c>
      <c r="G28" s="8"/>
      <c r="H28" s="8">
        <v>21501</v>
      </c>
      <c r="I28" s="8">
        <v>28125</v>
      </c>
      <c r="J28" s="8">
        <v>49626</v>
      </c>
      <c r="K28" s="8">
        <v>7878</v>
      </c>
      <c r="L28" s="8">
        <v>959</v>
      </c>
      <c r="M28" s="8">
        <v>58384</v>
      </c>
      <c r="N28" s="8">
        <v>67221</v>
      </c>
      <c r="O28" s="8">
        <v>527</v>
      </c>
      <c r="P28" s="8">
        <v>22545</v>
      </c>
      <c r="Q28" s="8">
        <v>3</v>
      </c>
      <c r="R28" s="8">
        <v>23075</v>
      </c>
      <c r="S28" s="8"/>
      <c r="T28" s="8"/>
      <c r="U28" s="8"/>
      <c r="V28" s="8"/>
      <c r="W28" s="8">
        <v>139922</v>
      </c>
      <c r="X28" s="8">
        <v>281052</v>
      </c>
      <c r="Y28" s="8">
        <v>-141130</v>
      </c>
      <c r="Z28" s="2">
        <v>-50.21</v>
      </c>
      <c r="AA28" s="6">
        <v>374737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731269</v>
      </c>
      <c r="D30" s="6"/>
      <c r="E30" s="7">
        <v>4604223</v>
      </c>
      <c r="F30" s="8">
        <v>4575223</v>
      </c>
      <c r="G30" s="8"/>
      <c r="H30" s="8">
        <v>28052</v>
      </c>
      <c r="I30" s="8">
        <v>133032</v>
      </c>
      <c r="J30" s="8">
        <v>161084</v>
      </c>
      <c r="K30" s="8">
        <v>102751</v>
      </c>
      <c r="L30" s="8">
        <v>100948</v>
      </c>
      <c r="M30" s="8">
        <v>256777</v>
      </c>
      <c r="N30" s="8">
        <v>460476</v>
      </c>
      <c r="O30" s="8">
        <v>103998</v>
      </c>
      <c r="P30" s="8">
        <v>36064</v>
      </c>
      <c r="Q30" s="8">
        <v>246712</v>
      </c>
      <c r="R30" s="8">
        <v>386774</v>
      </c>
      <c r="S30" s="8"/>
      <c r="T30" s="8"/>
      <c r="U30" s="8"/>
      <c r="V30" s="8"/>
      <c r="W30" s="8">
        <v>1008334</v>
      </c>
      <c r="X30" s="8">
        <v>3431349</v>
      </c>
      <c r="Y30" s="8">
        <v>-2423015</v>
      </c>
      <c r="Z30" s="2">
        <v>-70.61</v>
      </c>
      <c r="AA30" s="6">
        <v>4575223</v>
      </c>
    </row>
    <row r="31" spans="1:27" ht="13.5">
      <c r="A31" s="25" t="s">
        <v>55</v>
      </c>
      <c r="B31" s="24"/>
      <c r="C31" s="6">
        <v>28455758</v>
      </c>
      <c r="D31" s="6"/>
      <c r="E31" s="7">
        <v>34214355</v>
      </c>
      <c r="F31" s="8">
        <v>44480891</v>
      </c>
      <c r="G31" s="8">
        <v>718911</v>
      </c>
      <c r="H31" s="8">
        <v>1281347</v>
      </c>
      <c r="I31" s="8">
        <v>1176500</v>
      </c>
      <c r="J31" s="8">
        <v>3176758</v>
      </c>
      <c r="K31" s="8">
        <v>2812585</v>
      </c>
      <c r="L31" s="8">
        <v>1584726</v>
      </c>
      <c r="M31" s="8">
        <v>1825491</v>
      </c>
      <c r="N31" s="8">
        <v>6222802</v>
      </c>
      <c r="O31" s="8">
        <v>1285694</v>
      </c>
      <c r="P31" s="8">
        <v>1411907</v>
      </c>
      <c r="Q31" s="8">
        <v>4278203</v>
      </c>
      <c r="R31" s="8">
        <v>6975804</v>
      </c>
      <c r="S31" s="8"/>
      <c r="T31" s="8"/>
      <c r="U31" s="8"/>
      <c r="V31" s="8"/>
      <c r="W31" s="8">
        <v>16375364</v>
      </c>
      <c r="X31" s="8">
        <v>33360363</v>
      </c>
      <c r="Y31" s="8">
        <v>-16984999</v>
      </c>
      <c r="Z31" s="2">
        <v>-50.91</v>
      </c>
      <c r="AA31" s="6">
        <v>44480891</v>
      </c>
    </row>
    <row r="32" spans="1:27" ht="13.5">
      <c r="A32" s="25" t="s">
        <v>43</v>
      </c>
      <c r="B32" s="24"/>
      <c r="C32" s="6">
        <v>1771571</v>
      </c>
      <c r="D32" s="6"/>
      <c r="E32" s="7">
        <v>1904662</v>
      </c>
      <c r="F32" s="8">
        <v>1904662</v>
      </c>
      <c r="G32" s="8"/>
      <c r="H32" s="8"/>
      <c r="I32" s="8"/>
      <c r="J32" s="8"/>
      <c r="K32" s="8">
        <v>645402</v>
      </c>
      <c r="L32" s="8"/>
      <c r="M32" s="8">
        <v>165842</v>
      </c>
      <c r="N32" s="8">
        <v>811244</v>
      </c>
      <c r="O32" s="8">
        <v>159268</v>
      </c>
      <c r="P32" s="8">
        <v>157212</v>
      </c>
      <c r="Q32" s="8">
        <v>103623</v>
      </c>
      <c r="R32" s="8">
        <v>420103</v>
      </c>
      <c r="S32" s="8"/>
      <c r="T32" s="8"/>
      <c r="U32" s="8"/>
      <c r="V32" s="8"/>
      <c r="W32" s="8">
        <v>1231347</v>
      </c>
      <c r="X32" s="8">
        <v>1428489</v>
      </c>
      <c r="Y32" s="8">
        <v>-197142</v>
      </c>
      <c r="Z32" s="2">
        <v>-13.8</v>
      </c>
      <c r="AA32" s="6">
        <v>1904662</v>
      </c>
    </row>
    <row r="33" spans="1:27" ht="13.5">
      <c r="A33" s="25" t="s">
        <v>56</v>
      </c>
      <c r="B33" s="24"/>
      <c r="C33" s="6">
        <v>29432447</v>
      </c>
      <c r="D33" s="6"/>
      <c r="E33" s="7">
        <v>29166453</v>
      </c>
      <c r="F33" s="8">
        <v>30849046</v>
      </c>
      <c r="G33" s="8">
        <v>1391698</v>
      </c>
      <c r="H33" s="8">
        <v>2912788</v>
      </c>
      <c r="I33" s="8">
        <v>3200096</v>
      </c>
      <c r="J33" s="8">
        <v>7504582</v>
      </c>
      <c r="K33" s="8">
        <v>2287462</v>
      </c>
      <c r="L33" s="8">
        <v>2732592</v>
      </c>
      <c r="M33" s="8">
        <v>1931342</v>
      </c>
      <c r="N33" s="8">
        <v>6951396</v>
      </c>
      <c r="O33" s="8">
        <v>2078885</v>
      </c>
      <c r="P33" s="8">
        <v>2138400</v>
      </c>
      <c r="Q33" s="8">
        <v>2034065</v>
      </c>
      <c r="R33" s="8">
        <v>6251350</v>
      </c>
      <c r="S33" s="8"/>
      <c r="T33" s="8"/>
      <c r="U33" s="8"/>
      <c r="V33" s="8"/>
      <c r="W33" s="8">
        <v>20707328</v>
      </c>
      <c r="X33" s="8">
        <v>23136255</v>
      </c>
      <c r="Y33" s="8">
        <v>-2428927</v>
      </c>
      <c r="Z33" s="2">
        <v>-10.5</v>
      </c>
      <c r="AA33" s="6">
        <v>30849046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156244964</v>
      </c>
      <c r="D35" s="33">
        <f>SUM(D24:D34)</f>
        <v>0</v>
      </c>
      <c r="E35" s="34">
        <f t="shared" si="1"/>
        <v>188038504</v>
      </c>
      <c r="F35" s="35">
        <f t="shared" si="1"/>
        <v>189781381</v>
      </c>
      <c r="G35" s="35">
        <f t="shared" si="1"/>
        <v>7277075</v>
      </c>
      <c r="H35" s="35">
        <f t="shared" si="1"/>
        <v>9586070</v>
      </c>
      <c r="I35" s="35">
        <f t="shared" si="1"/>
        <v>10071820</v>
      </c>
      <c r="J35" s="35">
        <f t="shared" si="1"/>
        <v>26934965</v>
      </c>
      <c r="K35" s="35">
        <f t="shared" si="1"/>
        <v>13281979</v>
      </c>
      <c r="L35" s="35">
        <f t="shared" si="1"/>
        <v>12838485</v>
      </c>
      <c r="M35" s="35">
        <f t="shared" si="1"/>
        <v>20486034</v>
      </c>
      <c r="N35" s="35">
        <f t="shared" si="1"/>
        <v>46606498</v>
      </c>
      <c r="O35" s="35">
        <f t="shared" si="1"/>
        <v>11196254</v>
      </c>
      <c r="P35" s="35">
        <f t="shared" si="1"/>
        <v>13431423</v>
      </c>
      <c r="Q35" s="35">
        <f t="shared" si="1"/>
        <v>9757002</v>
      </c>
      <c r="R35" s="35">
        <f t="shared" si="1"/>
        <v>34384679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107926142</v>
      </c>
      <c r="X35" s="35">
        <f t="shared" si="1"/>
        <v>142334307</v>
      </c>
      <c r="Y35" s="35">
        <f t="shared" si="1"/>
        <v>-34408165</v>
      </c>
      <c r="Z35" s="36">
        <f>+IF(X35&lt;&gt;0,+(Y35/X35)*100,0)</f>
        <v>-24.174189431364567</v>
      </c>
      <c r="AA35" s="33">
        <f>SUM(AA24:AA34)</f>
        <v>189781381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21855587</v>
      </c>
      <c r="D37" s="46">
        <f>+D21-D35</f>
        <v>0</v>
      </c>
      <c r="E37" s="47">
        <f t="shared" si="2"/>
        <v>3017546</v>
      </c>
      <c r="F37" s="48">
        <f t="shared" si="2"/>
        <v>11038</v>
      </c>
      <c r="G37" s="48">
        <f t="shared" si="2"/>
        <v>49411836</v>
      </c>
      <c r="H37" s="48">
        <f t="shared" si="2"/>
        <v>3195805</v>
      </c>
      <c r="I37" s="48">
        <f t="shared" si="2"/>
        <v>-5284030</v>
      </c>
      <c r="J37" s="48">
        <f t="shared" si="2"/>
        <v>47323611</v>
      </c>
      <c r="K37" s="48">
        <f t="shared" si="2"/>
        <v>-8363408</v>
      </c>
      <c r="L37" s="48">
        <f t="shared" si="2"/>
        <v>-6558289</v>
      </c>
      <c r="M37" s="48">
        <f t="shared" si="2"/>
        <v>27567862</v>
      </c>
      <c r="N37" s="48">
        <f t="shared" si="2"/>
        <v>12646165</v>
      </c>
      <c r="O37" s="48">
        <f t="shared" si="2"/>
        <v>-6031452</v>
      </c>
      <c r="P37" s="48">
        <f t="shared" si="2"/>
        <v>-7893550</v>
      </c>
      <c r="Q37" s="48">
        <f t="shared" si="2"/>
        <v>25889075</v>
      </c>
      <c r="R37" s="48">
        <f t="shared" si="2"/>
        <v>11964073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71933849</v>
      </c>
      <c r="X37" s="48">
        <f>IF(F21=F35,0,X21-X35)</f>
        <v>9864</v>
      </c>
      <c r="Y37" s="48">
        <f t="shared" si="2"/>
        <v>71923985</v>
      </c>
      <c r="Z37" s="49">
        <f>+IF(X37&lt;&gt;0,+(Y37/X37)*100,0)</f>
        <v>729156.3767234387</v>
      </c>
      <c r="AA37" s="46">
        <f>+AA21-AA35</f>
        <v>11038</v>
      </c>
    </row>
    <row r="38" spans="1:27" ht="22.5" customHeight="1">
      <c r="A38" s="50" t="s">
        <v>60</v>
      </c>
      <c r="B38" s="29"/>
      <c r="C38" s="6">
        <v>26998890</v>
      </c>
      <c r="D38" s="6"/>
      <c r="E38" s="7">
        <v>27149000</v>
      </c>
      <c r="F38" s="8">
        <v>27149000</v>
      </c>
      <c r="G38" s="8"/>
      <c r="H38" s="8"/>
      <c r="I38" s="8">
        <v>4671984</v>
      </c>
      <c r="J38" s="8">
        <v>4671984</v>
      </c>
      <c r="K38" s="8"/>
      <c r="L38" s="8"/>
      <c r="M38" s="8">
        <v>13470036</v>
      </c>
      <c r="N38" s="8">
        <v>13470036</v>
      </c>
      <c r="O38" s="8">
        <v>1504294</v>
      </c>
      <c r="P38" s="8"/>
      <c r="Q38" s="8"/>
      <c r="R38" s="8">
        <v>1504294</v>
      </c>
      <c r="S38" s="8"/>
      <c r="T38" s="8"/>
      <c r="U38" s="8"/>
      <c r="V38" s="8"/>
      <c r="W38" s="8">
        <v>19646314</v>
      </c>
      <c r="X38" s="8">
        <v>20361744</v>
      </c>
      <c r="Y38" s="8">
        <v>-715430</v>
      </c>
      <c r="Z38" s="2">
        <v>-3.51</v>
      </c>
      <c r="AA38" s="6">
        <v>27149000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48854477</v>
      </c>
      <c r="D41" s="56">
        <f>SUM(D37:D40)</f>
        <v>0</v>
      </c>
      <c r="E41" s="57">
        <f t="shared" si="3"/>
        <v>30166546</v>
      </c>
      <c r="F41" s="58">
        <f t="shared" si="3"/>
        <v>27160038</v>
      </c>
      <c r="G41" s="58">
        <f t="shared" si="3"/>
        <v>49411836</v>
      </c>
      <c r="H41" s="58">
        <f t="shared" si="3"/>
        <v>3195805</v>
      </c>
      <c r="I41" s="58">
        <f t="shared" si="3"/>
        <v>-612046</v>
      </c>
      <c r="J41" s="58">
        <f t="shared" si="3"/>
        <v>51995595</v>
      </c>
      <c r="K41" s="58">
        <f t="shared" si="3"/>
        <v>-8363408</v>
      </c>
      <c r="L41" s="58">
        <f t="shared" si="3"/>
        <v>-6558289</v>
      </c>
      <c r="M41" s="58">
        <f t="shared" si="3"/>
        <v>41037898</v>
      </c>
      <c r="N41" s="58">
        <f t="shared" si="3"/>
        <v>26116201</v>
      </c>
      <c r="O41" s="58">
        <f t="shared" si="3"/>
        <v>-4527158</v>
      </c>
      <c r="P41" s="58">
        <f t="shared" si="3"/>
        <v>-7893550</v>
      </c>
      <c r="Q41" s="58">
        <f t="shared" si="3"/>
        <v>25889075</v>
      </c>
      <c r="R41" s="58">
        <f t="shared" si="3"/>
        <v>13468367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91580163</v>
      </c>
      <c r="X41" s="58">
        <f t="shared" si="3"/>
        <v>20371608</v>
      </c>
      <c r="Y41" s="58">
        <f t="shared" si="3"/>
        <v>71208555</v>
      </c>
      <c r="Z41" s="59">
        <f>+IF(X41&lt;&gt;0,+(Y41/X41)*100,0)</f>
        <v>349.54803273261496</v>
      </c>
      <c r="AA41" s="56">
        <f>SUM(AA37:AA40)</f>
        <v>27160038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48854477</v>
      </c>
      <c r="D43" s="64">
        <f>+D41-D42</f>
        <v>0</v>
      </c>
      <c r="E43" s="65">
        <f t="shared" si="4"/>
        <v>30166546</v>
      </c>
      <c r="F43" s="66">
        <f t="shared" si="4"/>
        <v>27160038</v>
      </c>
      <c r="G43" s="66">
        <f t="shared" si="4"/>
        <v>49411836</v>
      </c>
      <c r="H43" s="66">
        <f t="shared" si="4"/>
        <v>3195805</v>
      </c>
      <c r="I43" s="66">
        <f t="shared" si="4"/>
        <v>-612046</v>
      </c>
      <c r="J43" s="66">
        <f t="shared" si="4"/>
        <v>51995595</v>
      </c>
      <c r="K43" s="66">
        <f t="shared" si="4"/>
        <v>-8363408</v>
      </c>
      <c r="L43" s="66">
        <f t="shared" si="4"/>
        <v>-6558289</v>
      </c>
      <c r="M43" s="66">
        <f t="shared" si="4"/>
        <v>41037898</v>
      </c>
      <c r="N43" s="66">
        <f t="shared" si="4"/>
        <v>26116201</v>
      </c>
      <c r="O43" s="66">
        <f t="shared" si="4"/>
        <v>-4527158</v>
      </c>
      <c r="P43" s="66">
        <f t="shared" si="4"/>
        <v>-7893550</v>
      </c>
      <c r="Q43" s="66">
        <f t="shared" si="4"/>
        <v>25889075</v>
      </c>
      <c r="R43" s="66">
        <f t="shared" si="4"/>
        <v>13468367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91580163</v>
      </c>
      <c r="X43" s="66">
        <f t="shared" si="4"/>
        <v>20371608</v>
      </c>
      <c r="Y43" s="66">
        <f t="shared" si="4"/>
        <v>71208555</v>
      </c>
      <c r="Z43" s="67">
        <f>+IF(X43&lt;&gt;0,+(Y43/X43)*100,0)</f>
        <v>349.54803273261496</v>
      </c>
      <c r="AA43" s="64">
        <f>+AA41-AA42</f>
        <v>27160038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48854477</v>
      </c>
      <c r="D45" s="56">
        <f>SUM(D43:D44)</f>
        <v>0</v>
      </c>
      <c r="E45" s="57">
        <f t="shared" si="5"/>
        <v>30166546</v>
      </c>
      <c r="F45" s="58">
        <f t="shared" si="5"/>
        <v>27160038</v>
      </c>
      <c r="G45" s="58">
        <f t="shared" si="5"/>
        <v>49411836</v>
      </c>
      <c r="H45" s="58">
        <f t="shared" si="5"/>
        <v>3195805</v>
      </c>
      <c r="I45" s="58">
        <f t="shared" si="5"/>
        <v>-612046</v>
      </c>
      <c r="J45" s="58">
        <f t="shared" si="5"/>
        <v>51995595</v>
      </c>
      <c r="K45" s="58">
        <f t="shared" si="5"/>
        <v>-8363408</v>
      </c>
      <c r="L45" s="58">
        <f t="shared" si="5"/>
        <v>-6558289</v>
      </c>
      <c r="M45" s="58">
        <f t="shared" si="5"/>
        <v>41037898</v>
      </c>
      <c r="N45" s="58">
        <f t="shared" si="5"/>
        <v>26116201</v>
      </c>
      <c r="O45" s="58">
        <f t="shared" si="5"/>
        <v>-4527158</v>
      </c>
      <c r="P45" s="58">
        <f t="shared" si="5"/>
        <v>-7893550</v>
      </c>
      <c r="Q45" s="58">
        <f t="shared" si="5"/>
        <v>25889075</v>
      </c>
      <c r="R45" s="58">
        <f t="shared" si="5"/>
        <v>13468367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91580163</v>
      </c>
      <c r="X45" s="58">
        <f t="shared" si="5"/>
        <v>20371608</v>
      </c>
      <c r="Y45" s="58">
        <f t="shared" si="5"/>
        <v>71208555</v>
      </c>
      <c r="Z45" s="59">
        <f>+IF(X45&lt;&gt;0,+(Y45/X45)*100,0)</f>
        <v>349.54803273261496</v>
      </c>
      <c r="AA45" s="56">
        <f>SUM(AA43:AA44)</f>
        <v>27160038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48854477</v>
      </c>
      <c r="D47" s="71">
        <f>SUM(D45:D46)</f>
        <v>0</v>
      </c>
      <c r="E47" s="72">
        <f t="shared" si="6"/>
        <v>30166546</v>
      </c>
      <c r="F47" s="73">
        <f t="shared" si="6"/>
        <v>27160038</v>
      </c>
      <c r="G47" s="73">
        <f t="shared" si="6"/>
        <v>49411836</v>
      </c>
      <c r="H47" s="74">
        <f t="shared" si="6"/>
        <v>3195805</v>
      </c>
      <c r="I47" s="74">
        <f t="shared" si="6"/>
        <v>-612046</v>
      </c>
      <c r="J47" s="74">
        <f t="shared" si="6"/>
        <v>51995595</v>
      </c>
      <c r="K47" s="74">
        <f t="shared" si="6"/>
        <v>-8363408</v>
      </c>
      <c r="L47" s="74">
        <f t="shared" si="6"/>
        <v>-6558289</v>
      </c>
      <c r="M47" s="73">
        <f t="shared" si="6"/>
        <v>41037898</v>
      </c>
      <c r="N47" s="73">
        <f t="shared" si="6"/>
        <v>26116201</v>
      </c>
      <c r="O47" s="74">
        <f t="shared" si="6"/>
        <v>-4527158</v>
      </c>
      <c r="P47" s="74">
        <f t="shared" si="6"/>
        <v>-7893550</v>
      </c>
      <c r="Q47" s="74">
        <f t="shared" si="6"/>
        <v>25889075</v>
      </c>
      <c r="R47" s="74">
        <f t="shared" si="6"/>
        <v>13468367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91580163</v>
      </c>
      <c r="X47" s="74">
        <f t="shared" si="6"/>
        <v>20371608</v>
      </c>
      <c r="Y47" s="74">
        <f t="shared" si="6"/>
        <v>71208555</v>
      </c>
      <c r="Z47" s="75">
        <f>+IF(X47&lt;&gt;0,+(Y47/X47)*100,0)</f>
        <v>349.54803273261496</v>
      </c>
      <c r="AA47" s="76">
        <f>SUM(AA45:AA46)</f>
        <v>27160038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43001397</v>
      </c>
      <c r="D7" s="6"/>
      <c r="E7" s="7">
        <v>62635139</v>
      </c>
      <c r="F7" s="8">
        <v>47706365</v>
      </c>
      <c r="G7" s="8">
        <v>4063131</v>
      </c>
      <c r="H7" s="8">
        <v>4081971</v>
      </c>
      <c r="I7" s="8">
        <v>4663049</v>
      </c>
      <c r="J7" s="8">
        <v>12808151</v>
      </c>
      <c r="K7" s="8">
        <v>4312393</v>
      </c>
      <c r="L7" s="8">
        <v>4151026</v>
      </c>
      <c r="M7" s="8">
        <v>3632704</v>
      </c>
      <c r="N7" s="8">
        <v>12096123</v>
      </c>
      <c r="O7" s="8">
        <v>4798640</v>
      </c>
      <c r="P7" s="8">
        <v>4311418</v>
      </c>
      <c r="Q7" s="8">
        <v>4368779</v>
      </c>
      <c r="R7" s="8">
        <v>13478837</v>
      </c>
      <c r="S7" s="8"/>
      <c r="T7" s="8"/>
      <c r="U7" s="8"/>
      <c r="V7" s="8"/>
      <c r="W7" s="8">
        <v>38383111</v>
      </c>
      <c r="X7" s="8">
        <v>35779761</v>
      </c>
      <c r="Y7" s="8">
        <v>2603350</v>
      </c>
      <c r="Z7" s="2">
        <v>7.28</v>
      </c>
      <c r="AA7" s="6">
        <v>47706365</v>
      </c>
    </row>
    <row r="8" spans="1:27" ht="13.5">
      <c r="A8" s="25" t="s">
        <v>34</v>
      </c>
      <c r="B8" s="24"/>
      <c r="C8" s="6">
        <v>15419247</v>
      </c>
      <c r="D8" s="6"/>
      <c r="E8" s="7">
        <v>25756930</v>
      </c>
      <c r="F8" s="8">
        <v>19358885</v>
      </c>
      <c r="G8" s="8">
        <v>1218132</v>
      </c>
      <c r="H8" s="8">
        <v>1408287</v>
      </c>
      <c r="I8" s="8">
        <v>1499878</v>
      </c>
      <c r="J8" s="8">
        <v>4126297</v>
      </c>
      <c r="K8" s="8">
        <v>1618180</v>
      </c>
      <c r="L8" s="8">
        <v>1678993</v>
      </c>
      <c r="M8" s="8">
        <v>1518622</v>
      </c>
      <c r="N8" s="8">
        <v>4815795</v>
      </c>
      <c r="O8" s="8">
        <v>1712895</v>
      </c>
      <c r="P8" s="8">
        <v>1246125</v>
      </c>
      <c r="Q8" s="8">
        <v>1707567</v>
      </c>
      <c r="R8" s="8">
        <v>4666587</v>
      </c>
      <c r="S8" s="8"/>
      <c r="T8" s="8"/>
      <c r="U8" s="8"/>
      <c r="V8" s="8"/>
      <c r="W8" s="8">
        <v>13608679</v>
      </c>
      <c r="X8" s="8">
        <v>14519142</v>
      </c>
      <c r="Y8" s="8">
        <v>-910463</v>
      </c>
      <c r="Z8" s="2">
        <v>-6.27</v>
      </c>
      <c r="AA8" s="6">
        <v>19358885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3.5">
      <c r="A12" s="25" t="s">
        <v>37</v>
      </c>
      <c r="B12" s="29"/>
      <c r="C12" s="6">
        <v>9201816</v>
      </c>
      <c r="D12" s="6"/>
      <c r="E12" s="7">
        <v>11161022</v>
      </c>
      <c r="F12" s="8">
        <v>7256771</v>
      </c>
      <c r="G12" s="8">
        <v>354040</v>
      </c>
      <c r="H12" s="8">
        <v>968806</v>
      </c>
      <c r="I12" s="8">
        <v>909526</v>
      </c>
      <c r="J12" s="8">
        <v>2232372</v>
      </c>
      <c r="K12" s="8">
        <v>672946</v>
      </c>
      <c r="L12" s="8">
        <v>564657</v>
      </c>
      <c r="M12" s="8">
        <v>390082</v>
      </c>
      <c r="N12" s="8">
        <v>1627685</v>
      </c>
      <c r="O12" s="8">
        <v>281441</v>
      </c>
      <c r="P12" s="8">
        <v>377768</v>
      </c>
      <c r="Q12" s="8"/>
      <c r="R12" s="8">
        <v>659209</v>
      </c>
      <c r="S12" s="8"/>
      <c r="T12" s="8"/>
      <c r="U12" s="8"/>
      <c r="V12" s="8"/>
      <c r="W12" s="8">
        <v>4519266</v>
      </c>
      <c r="X12" s="8">
        <v>5442561</v>
      </c>
      <c r="Y12" s="8">
        <v>-923295</v>
      </c>
      <c r="Z12" s="2">
        <v>-16.96</v>
      </c>
      <c r="AA12" s="6">
        <v>7256771</v>
      </c>
    </row>
    <row r="13" spans="1:27" ht="13.5">
      <c r="A13" s="23" t="s">
        <v>38</v>
      </c>
      <c r="B13" s="29"/>
      <c r="C13" s="6">
        <v>10556121</v>
      </c>
      <c r="D13" s="6"/>
      <c r="E13" s="7">
        <v>9658489</v>
      </c>
      <c r="F13" s="8">
        <v>9658489</v>
      </c>
      <c r="G13" s="8">
        <v>1041043</v>
      </c>
      <c r="H13" s="8">
        <v>1122383</v>
      </c>
      <c r="I13" s="8">
        <v>1108410</v>
      </c>
      <c r="J13" s="8">
        <v>3271836</v>
      </c>
      <c r="K13" s="8">
        <v>1104768</v>
      </c>
      <c r="L13" s="8">
        <v>1123272</v>
      </c>
      <c r="M13" s="8">
        <v>1146474</v>
      </c>
      <c r="N13" s="8">
        <v>3374514</v>
      </c>
      <c r="O13" s="8">
        <v>1207909</v>
      </c>
      <c r="P13" s="8">
        <v>1154968</v>
      </c>
      <c r="Q13" s="8">
        <v>1111029</v>
      </c>
      <c r="R13" s="8">
        <v>3473906</v>
      </c>
      <c r="S13" s="8"/>
      <c r="T13" s="8"/>
      <c r="U13" s="8"/>
      <c r="V13" s="8"/>
      <c r="W13" s="8">
        <v>10120256</v>
      </c>
      <c r="X13" s="8">
        <v>7243866</v>
      </c>
      <c r="Y13" s="8">
        <v>2876390</v>
      </c>
      <c r="Z13" s="2">
        <v>39.71</v>
      </c>
      <c r="AA13" s="6">
        <v>9658489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693700</v>
      </c>
      <c r="D15" s="6"/>
      <c r="E15" s="7"/>
      <c r="F15" s="8"/>
      <c r="G15" s="8"/>
      <c r="H15" s="8"/>
      <c r="I15" s="8"/>
      <c r="J15" s="8"/>
      <c r="K15" s="8">
        <v>3000</v>
      </c>
      <c r="L15" s="8">
        <v>266800</v>
      </c>
      <c r="M15" s="8">
        <v>35000</v>
      </c>
      <c r="N15" s="8">
        <v>304800</v>
      </c>
      <c r="O15" s="8">
        <v>34950</v>
      </c>
      <c r="P15" s="8">
        <v>900</v>
      </c>
      <c r="Q15" s="8"/>
      <c r="R15" s="8">
        <v>35850</v>
      </c>
      <c r="S15" s="8"/>
      <c r="T15" s="8"/>
      <c r="U15" s="8"/>
      <c r="V15" s="8"/>
      <c r="W15" s="8">
        <v>340650</v>
      </c>
      <c r="X15" s="8"/>
      <c r="Y15" s="8">
        <v>340650</v>
      </c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366165410</v>
      </c>
      <c r="D18" s="6"/>
      <c r="E18" s="7">
        <v>366403500</v>
      </c>
      <c r="F18" s="8">
        <v>382508337</v>
      </c>
      <c r="G18" s="8"/>
      <c r="H18" s="8">
        <v>143879000</v>
      </c>
      <c r="I18" s="8"/>
      <c r="J18" s="8">
        <v>143879000</v>
      </c>
      <c r="K18" s="8"/>
      <c r="L18" s="8"/>
      <c r="M18" s="8">
        <v>71865000</v>
      </c>
      <c r="N18" s="8">
        <v>71865000</v>
      </c>
      <c r="O18" s="8">
        <v>46201873</v>
      </c>
      <c r="P18" s="8"/>
      <c r="Q18" s="8">
        <v>96599674</v>
      </c>
      <c r="R18" s="8">
        <v>142801547</v>
      </c>
      <c r="S18" s="8"/>
      <c r="T18" s="8"/>
      <c r="U18" s="8"/>
      <c r="V18" s="8"/>
      <c r="W18" s="8">
        <v>358545547</v>
      </c>
      <c r="X18" s="8">
        <v>286881246</v>
      </c>
      <c r="Y18" s="8">
        <v>71664301</v>
      </c>
      <c r="Z18" s="2">
        <v>24.98</v>
      </c>
      <c r="AA18" s="6">
        <v>382508337</v>
      </c>
    </row>
    <row r="19" spans="1:27" ht="13.5">
      <c r="A19" s="23" t="s">
        <v>44</v>
      </c>
      <c r="B19" s="29"/>
      <c r="C19" s="6">
        <v>336896</v>
      </c>
      <c r="D19" s="6"/>
      <c r="E19" s="7">
        <v>781415</v>
      </c>
      <c r="F19" s="26">
        <v>8494841</v>
      </c>
      <c r="G19" s="26"/>
      <c r="H19" s="26"/>
      <c r="I19" s="26"/>
      <c r="J19" s="26"/>
      <c r="K19" s="26"/>
      <c r="L19" s="26">
        <v>857941</v>
      </c>
      <c r="M19" s="26"/>
      <c r="N19" s="26">
        <v>857941</v>
      </c>
      <c r="O19" s="26">
        <v>203</v>
      </c>
      <c r="P19" s="26">
        <v>708373</v>
      </c>
      <c r="Q19" s="26">
        <v>76400</v>
      </c>
      <c r="R19" s="26">
        <v>784976</v>
      </c>
      <c r="S19" s="26"/>
      <c r="T19" s="26"/>
      <c r="U19" s="26"/>
      <c r="V19" s="26"/>
      <c r="W19" s="26">
        <v>1642917</v>
      </c>
      <c r="X19" s="26">
        <v>6371118</v>
      </c>
      <c r="Y19" s="26">
        <v>-4728201</v>
      </c>
      <c r="Z19" s="27">
        <v>-74.21</v>
      </c>
      <c r="AA19" s="28">
        <v>8494841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>
        <v>1061618</v>
      </c>
      <c r="Q20" s="8"/>
      <c r="R20" s="8">
        <v>1061618</v>
      </c>
      <c r="S20" s="8"/>
      <c r="T20" s="8"/>
      <c r="U20" s="8"/>
      <c r="V20" s="8"/>
      <c r="W20" s="30">
        <v>1061618</v>
      </c>
      <c r="X20" s="8"/>
      <c r="Y20" s="8">
        <v>1061618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445374587</v>
      </c>
      <c r="D21" s="33">
        <f t="shared" si="0"/>
        <v>0</v>
      </c>
      <c r="E21" s="34">
        <f t="shared" si="0"/>
        <v>476396495</v>
      </c>
      <c r="F21" s="35">
        <f t="shared" si="0"/>
        <v>474983688</v>
      </c>
      <c r="G21" s="35">
        <f t="shared" si="0"/>
        <v>6676346</v>
      </c>
      <c r="H21" s="35">
        <f t="shared" si="0"/>
        <v>151460447</v>
      </c>
      <c r="I21" s="35">
        <f t="shared" si="0"/>
        <v>8180863</v>
      </c>
      <c r="J21" s="35">
        <f t="shared" si="0"/>
        <v>166317656</v>
      </c>
      <c r="K21" s="35">
        <f t="shared" si="0"/>
        <v>7711287</v>
      </c>
      <c r="L21" s="35">
        <f t="shared" si="0"/>
        <v>8642689</v>
      </c>
      <c r="M21" s="35">
        <f t="shared" si="0"/>
        <v>78587882</v>
      </c>
      <c r="N21" s="35">
        <f t="shared" si="0"/>
        <v>94941858</v>
      </c>
      <c r="O21" s="35">
        <f t="shared" si="0"/>
        <v>54237911</v>
      </c>
      <c r="P21" s="35">
        <f t="shared" si="0"/>
        <v>8861170</v>
      </c>
      <c r="Q21" s="35">
        <f t="shared" si="0"/>
        <v>103863449</v>
      </c>
      <c r="R21" s="35">
        <f t="shared" si="0"/>
        <v>166962530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428222044</v>
      </c>
      <c r="X21" s="35">
        <f t="shared" si="0"/>
        <v>356237694</v>
      </c>
      <c r="Y21" s="35">
        <f t="shared" si="0"/>
        <v>71984350</v>
      </c>
      <c r="Z21" s="36">
        <f>+IF(X21&lt;&gt;0,+(Y21/X21)*100,0)</f>
        <v>20.2068313410989</v>
      </c>
      <c r="AA21" s="33">
        <f>SUM(AA5:AA20)</f>
        <v>474983688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173694819</v>
      </c>
      <c r="D24" s="6"/>
      <c r="E24" s="7">
        <v>205725807</v>
      </c>
      <c r="F24" s="8">
        <v>206397982</v>
      </c>
      <c r="G24" s="8">
        <v>20661119</v>
      </c>
      <c r="H24" s="8">
        <v>16040635</v>
      </c>
      <c r="I24" s="8">
        <v>15717268</v>
      </c>
      <c r="J24" s="8">
        <v>52419022</v>
      </c>
      <c r="K24" s="8">
        <v>15786389</v>
      </c>
      <c r="L24" s="8">
        <v>15422234</v>
      </c>
      <c r="M24" s="8">
        <v>15817313</v>
      </c>
      <c r="N24" s="8">
        <v>47025936</v>
      </c>
      <c r="O24" s="8">
        <v>10793627</v>
      </c>
      <c r="P24" s="8">
        <v>15902044</v>
      </c>
      <c r="Q24" s="8"/>
      <c r="R24" s="8">
        <v>26695671</v>
      </c>
      <c r="S24" s="8"/>
      <c r="T24" s="8"/>
      <c r="U24" s="8"/>
      <c r="V24" s="8"/>
      <c r="W24" s="8">
        <v>126140629</v>
      </c>
      <c r="X24" s="8">
        <v>154797444</v>
      </c>
      <c r="Y24" s="8">
        <v>-28656815</v>
      </c>
      <c r="Z24" s="2">
        <v>-18.51</v>
      </c>
      <c r="AA24" s="6">
        <v>206397982</v>
      </c>
    </row>
    <row r="25" spans="1:27" ht="13.5">
      <c r="A25" s="25" t="s">
        <v>49</v>
      </c>
      <c r="B25" s="24"/>
      <c r="C25" s="6">
        <v>6952427</v>
      </c>
      <c r="D25" s="6"/>
      <c r="E25" s="7">
        <v>7574057</v>
      </c>
      <c r="F25" s="8">
        <v>7574057</v>
      </c>
      <c r="G25" s="8">
        <v>442921</v>
      </c>
      <c r="H25" s="8">
        <v>460746</v>
      </c>
      <c r="I25" s="8">
        <v>602185</v>
      </c>
      <c r="J25" s="8">
        <v>1505852</v>
      </c>
      <c r="K25" s="8">
        <v>662958</v>
      </c>
      <c r="L25" s="8">
        <v>686471</v>
      </c>
      <c r="M25" s="8">
        <v>648441</v>
      </c>
      <c r="N25" s="8">
        <v>1997870</v>
      </c>
      <c r="O25" s="8">
        <v>604196</v>
      </c>
      <c r="P25" s="8">
        <v>637928</v>
      </c>
      <c r="Q25" s="8"/>
      <c r="R25" s="8">
        <v>1242124</v>
      </c>
      <c r="S25" s="8"/>
      <c r="T25" s="8"/>
      <c r="U25" s="8"/>
      <c r="V25" s="8"/>
      <c r="W25" s="8">
        <v>4745846</v>
      </c>
      <c r="X25" s="8">
        <v>5680467</v>
      </c>
      <c r="Y25" s="8">
        <v>-934621</v>
      </c>
      <c r="Z25" s="2">
        <v>-16.45</v>
      </c>
      <c r="AA25" s="6">
        <v>7574057</v>
      </c>
    </row>
    <row r="26" spans="1:27" ht="13.5">
      <c r="A26" s="25" t="s">
        <v>50</v>
      </c>
      <c r="B26" s="24"/>
      <c r="C26" s="6">
        <v>19110917</v>
      </c>
      <c r="D26" s="6"/>
      <c r="E26" s="7">
        <v>25315400</v>
      </c>
      <c r="F26" s="8">
        <v>25315400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18986544</v>
      </c>
      <c r="Y26" s="8">
        <v>-18986544</v>
      </c>
      <c r="Z26" s="2">
        <v>-100</v>
      </c>
      <c r="AA26" s="6">
        <v>25315400</v>
      </c>
    </row>
    <row r="27" spans="1:27" ht="13.5">
      <c r="A27" s="25" t="s">
        <v>51</v>
      </c>
      <c r="B27" s="24"/>
      <c r="C27" s="6">
        <v>69604915</v>
      </c>
      <c r="D27" s="6"/>
      <c r="E27" s="7">
        <v>38192494</v>
      </c>
      <c r="F27" s="8">
        <v>80293973</v>
      </c>
      <c r="G27" s="8"/>
      <c r="H27" s="8"/>
      <c r="I27" s="8"/>
      <c r="J27" s="8"/>
      <c r="K27" s="8"/>
      <c r="L27" s="8"/>
      <c r="M27" s="8"/>
      <c r="N27" s="8"/>
      <c r="O27" s="8">
        <v>39562453</v>
      </c>
      <c r="P27" s="8">
        <v>5571006</v>
      </c>
      <c r="Q27" s="8"/>
      <c r="R27" s="8">
        <v>45133459</v>
      </c>
      <c r="S27" s="8"/>
      <c r="T27" s="8"/>
      <c r="U27" s="8"/>
      <c r="V27" s="8"/>
      <c r="W27" s="8">
        <v>45133459</v>
      </c>
      <c r="X27" s="8">
        <v>60220278</v>
      </c>
      <c r="Y27" s="8">
        <v>-15086819</v>
      </c>
      <c r="Z27" s="2">
        <v>-25.05</v>
      </c>
      <c r="AA27" s="6">
        <v>80293973</v>
      </c>
    </row>
    <row r="28" spans="1:27" ht="13.5">
      <c r="A28" s="25" t="s">
        <v>52</v>
      </c>
      <c r="B28" s="24"/>
      <c r="C28" s="6">
        <v>3752248</v>
      </c>
      <c r="D28" s="6"/>
      <c r="E28" s="7">
        <v>3522082</v>
      </c>
      <c r="F28" s="8">
        <v>4180348</v>
      </c>
      <c r="G28" s="8"/>
      <c r="H28" s="8"/>
      <c r="I28" s="8"/>
      <c r="J28" s="8"/>
      <c r="K28" s="8"/>
      <c r="L28" s="8">
        <v>1903845</v>
      </c>
      <c r="M28" s="8"/>
      <c r="N28" s="8">
        <v>1903845</v>
      </c>
      <c r="O28" s="8">
        <v>467812</v>
      </c>
      <c r="P28" s="8"/>
      <c r="Q28" s="8"/>
      <c r="R28" s="8">
        <v>467812</v>
      </c>
      <c r="S28" s="8"/>
      <c r="T28" s="8"/>
      <c r="U28" s="8"/>
      <c r="V28" s="8"/>
      <c r="W28" s="8">
        <v>2371657</v>
      </c>
      <c r="X28" s="8">
        <v>3135258</v>
      </c>
      <c r="Y28" s="8">
        <v>-763601</v>
      </c>
      <c r="Z28" s="2">
        <v>-24.36</v>
      </c>
      <c r="AA28" s="6">
        <v>4180348</v>
      </c>
    </row>
    <row r="29" spans="1:27" ht="13.5">
      <c r="A29" s="25" t="s">
        <v>53</v>
      </c>
      <c r="B29" s="24"/>
      <c r="C29" s="6">
        <v>18011186</v>
      </c>
      <c r="D29" s="6"/>
      <c r="E29" s="7">
        <v>15000000</v>
      </c>
      <c r="F29" s="8">
        <v>17761986</v>
      </c>
      <c r="G29" s="8"/>
      <c r="H29" s="8">
        <v>839454</v>
      </c>
      <c r="I29" s="8">
        <v>3601043</v>
      </c>
      <c r="J29" s="8">
        <v>4440497</v>
      </c>
      <c r="K29" s="8">
        <v>-993039</v>
      </c>
      <c r="L29" s="8"/>
      <c r="M29" s="8">
        <v>3060627</v>
      </c>
      <c r="N29" s="8">
        <v>2067588</v>
      </c>
      <c r="O29" s="8">
        <v>936507</v>
      </c>
      <c r="P29" s="8">
        <v>4223328</v>
      </c>
      <c r="Q29" s="8">
        <v>1521122</v>
      </c>
      <c r="R29" s="8">
        <v>6680957</v>
      </c>
      <c r="S29" s="8"/>
      <c r="T29" s="8"/>
      <c r="U29" s="8"/>
      <c r="V29" s="8"/>
      <c r="W29" s="8">
        <v>13189042</v>
      </c>
      <c r="X29" s="8">
        <v>13321485</v>
      </c>
      <c r="Y29" s="8">
        <v>-132443</v>
      </c>
      <c r="Z29" s="2">
        <v>-0.99</v>
      </c>
      <c r="AA29" s="6">
        <v>17761986</v>
      </c>
    </row>
    <row r="30" spans="1:27" ht="13.5">
      <c r="A30" s="25" t="s">
        <v>54</v>
      </c>
      <c r="B30" s="24"/>
      <c r="C30" s="6">
        <v>31005899</v>
      </c>
      <c r="D30" s="6"/>
      <c r="E30" s="7">
        <v>15443359</v>
      </c>
      <c r="F30" s="8">
        <v>16065304</v>
      </c>
      <c r="G30" s="8"/>
      <c r="H30" s="8">
        <v>22907</v>
      </c>
      <c r="I30" s="8">
        <v>462043</v>
      </c>
      <c r="J30" s="8">
        <v>484950</v>
      </c>
      <c r="K30" s="8">
        <v>1365728</v>
      </c>
      <c r="L30" s="8">
        <v>1796030</v>
      </c>
      <c r="M30" s="8">
        <v>1543385</v>
      </c>
      <c r="N30" s="8">
        <v>4705143</v>
      </c>
      <c r="O30" s="8">
        <v>-2173211</v>
      </c>
      <c r="P30" s="8">
        <v>815570</v>
      </c>
      <c r="Q30" s="8">
        <v>243159</v>
      </c>
      <c r="R30" s="8">
        <v>-1114482</v>
      </c>
      <c r="S30" s="8"/>
      <c r="T30" s="8"/>
      <c r="U30" s="8"/>
      <c r="V30" s="8"/>
      <c r="W30" s="8">
        <v>4075611</v>
      </c>
      <c r="X30" s="8">
        <v>12048957</v>
      </c>
      <c r="Y30" s="8">
        <v>-7973346</v>
      </c>
      <c r="Z30" s="2">
        <v>-66.17</v>
      </c>
      <c r="AA30" s="6">
        <v>16065304</v>
      </c>
    </row>
    <row r="31" spans="1:27" ht="13.5">
      <c r="A31" s="25" t="s">
        <v>55</v>
      </c>
      <c r="B31" s="24"/>
      <c r="C31" s="6">
        <v>155329942</v>
      </c>
      <c r="D31" s="6"/>
      <c r="E31" s="7">
        <v>101501547</v>
      </c>
      <c r="F31" s="8">
        <v>140819567</v>
      </c>
      <c r="G31" s="8">
        <v>5912012</v>
      </c>
      <c r="H31" s="8">
        <v>5967158</v>
      </c>
      <c r="I31" s="8">
        <v>8228560</v>
      </c>
      <c r="J31" s="8">
        <v>20107730</v>
      </c>
      <c r="K31" s="8">
        <v>11257556</v>
      </c>
      <c r="L31" s="8">
        <v>7580730</v>
      </c>
      <c r="M31" s="8">
        <v>12855637</v>
      </c>
      <c r="N31" s="8">
        <v>31693923</v>
      </c>
      <c r="O31" s="8">
        <v>10918067</v>
      </c>
      <c r="P31" s="8">
        <v>12600610</v>
      </c>
      <c r="Q31" s="8">
        <v>16217851</v>
      </c>
      <c r="R31" s="8">
        <v>39736528</v>
      </c>
      <c r="S31" s="8"/>
      <c r="T31" s="8"/>
      <c r="U31" s="8"/>
      <c r="V31" s="8"/>
      <c r="W31" s="8">
        <v>91538181</v>
      </c>
      <c r="X31" s="8">
        <v>105614424</v>
      </c>
      <c r="Y31" s="8">
        <v>-14076243</v>
      </c>
      <c r="Z31" s="2">
        <v>-13.33</v>
      </c>
      <c r="AA31" s="6">
        <v>140819567</v>
      </c>
    </row>
    <row r="32" spans="1:27" ht="13.5">
      <c r="A32" s="25" t="s">
        <v>43</v>
      </c>
      <c r="B32" s="24"/>
      <c r="C32" s="6">
        <v>14000000</v>
      </c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>
        <v>5000000</v>
      </c>
      <c r="P32" s="8">
        <v>6000000</v>
      </c>
      <c r="Q32" s="8"/>
      <c r="R32" s="8">
        <v>11000000</v>
      </c>
      <c r="S32" s="8"/>
      <c r="T32" s="8"/>
      <c r="U32" s="8"/>
      <c r="V32" s="8"/>
      <c r="W32" s="8">
        <v>11000000</v>
      </c>
      <c r="X32" s="8"/>
      <c r="Y32" s="8">
        <v>11000000</v>
      </c>
      <c r="Z32" s="2"/>
      <c r="AA32" s="6"/>
    </row>
    <row r="33" spans="1:27" ht="13.5">
      <c r="A33" s="25" t="s">
        <v>56</v>
      </c>
      <c r="B33" s="24"/>
      <c r="C33" s="6">
        <v>37962657</v>
      </c>
      <c r="D33" s="6"/>
      <c r="E33" s="7">
        <v>57324206</v>
      </c>
      <c r="F33" s="8">
        <v>59045566</v>
      </c>
      <c r="G33" s="8">
        <v>5994495</v>
      </c>
      <c r="H33" s="8">
        <v>2946058</v>
      </c>
      <c r="I33" s="8">
        <v>5272644</v>
      </c>
      <c r="J33" s="8">
        <v>14213197</v>
      </c>
      <c r="K33" s="8">
        <v>4684955</v>
      </c>
      <c r="L33" s="8">
        <v>2595148</v>
      </c>
      <c r="M33" s="8">
        <v>6091588</v>
      </c>
      <c r="N33" s="8">
        <v>13371691</v>
      </c>
      <c r="O33" s="8">
        <v>2909554</v>
      </c>
      <c r="P33" s="8">
        <v>3032341</v>
      </c>
      <c r="Q33" s="8">
        <v>3835296</v>
      </c>
      <c r="R33" s="8">
        <v>9777191</v>
      </c>
      <c r="S33" s="8"/>
      <c r="T33" s="8"/>
      <c r="U33" s="8"/>
      <c r="V33" s="8"/>
      <c r="W33" s="8">
        <v>37362079</v>
      </c>
      <c r="X33" s="8">
        <v>44283771</v>
      </c>
      <c r="Y33" s="8">
        <v>-6921692</v>
      </c>
      <c r="Z33" s="2">
        <v>-15.63</v>
      </c>
      <c r="AA33" s="6">
        <v>59045566</v>
      </c>
    </row>
    <row r="34" spans="1:27" ht="13.5">
      <c r="A34" s="23" t="s">
        <v>57</v>
      </c>
      <c r="B34" s="29"/>
      <c r="C34" s="6">
        <v>8948026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378805</v>
      </c>
      <c r="Q34" s="8"/>
      <c r="R34" s="8">
        <v>378805</v>
      </c>
      <c r="S34" s="8"/>
      <c r="T34" s="8"/>
      <c r="U34" s="8"/>
      <c r="V34" s="8"/>
      <c r="W34" s="8">
        <v>378805</v>
      </c>
      <c r="X34" s="8"/>
      <c r="Y34" s="8">
        <v>378805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538373036</v>
      </c>
      <c r="D35" s="33">
        <f>SUM(D24:D34)</f>
        <v>0</v>
      </c>
      <c r="E35" s="34">
        <f t="shared" si="1"/>
        <v>469598952</v>
      </c>
      <c r="F35" s="35">
        <f t="shared" si="1"/>
        <v>557454183</v>
      </c>
      <c r="G35" s="35">
        <f t="shared" si="1"/>
        <v>33010547</v>
      </c>
      <c r="H35" s="35">
        <f t="shared" si="1"/>
        <v>26276958</v>
      </c>
      <c r="I35" s="35">
        <f t="shared" si="1"/>
        <v>33883743</v>
      </c>
      <c r="J35" s="35">
        <f t="shared" si="1"/>
        <v>93171248</v>
      </c>
      <c r="K35" s="35">
        <f t="shared" si="1"/>
        <v>32764547</v>
      </c>
      <c r="L35" s="35">
        <f t="shared" si="1"/>
        <v>29984458</v>
      </c>
      <c r="M35" s="35">
        <f t="shared" si="1"/>
        <v>40016991</v>
      </c>
      <c r="N35" s="35">
        <f t="shared" si="1"/>
        <v>102765996</v>
      </c>
      <c r="O35" s="35">
        <f t="shared" si="1"/>
        <v>69019005</v>
      </c>
      <c r="P35" s="35">
        <f t="shared" si="1"/>
        <v>49161632</v>
      </c>
      <c r="Q35" s="35">
        <f t="shared" si="1"/>
        <v>21817428</v>
      </c>
      <c r="R35" s="35">
        <f t="shared" si="1"/>
        <v>139998065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335935309</v>
      </c>
      <c r="X35" s="35">
        <f t="shared" si="1"/>
        <v>418088628</v>
      </c>
      <c r="Y35" s="35">
        <f t="shared" si="1"/>
        <v>-82153319</v>
      </c>
      <c r="Z35" s="36">
        <f>+IF(X35&lt;&gt;0,+(Y35/X35)*100,0)</f>
        <v>-19.649737758473545</v>
      </c>
      <c r="AA35" s="33">
        <f>SUM(AA24:AA34)</f>
        <v>557454183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-92998449</v>
      </c>
      <c r="D37" s="46">
        <f>+D21-D35</f>
        <v>0</v>
      </c>
      <c r="E37" s="47">
        <f t="shared" si="2"/>
        <v>6797543</v>
      </c>
      <c r="F37" s="48">
        <f t="shared" si="2"/>
        <v>-82470495</v>
      </c>
      <c r="G37" s="48">
        <f t="shared" si="2"/>
        <v>-26334201</v>
      </c>
      <c r="H37" s="48">
        <f t="shared" si="2"/>
        <v>125183489</v>
      </c>
      <c r="I37" s="48">
        <f t="shared" si="2"/>
        <v>-25702880</v>
      </c>
      <c r="J37" s="48">
        <f t="shared" si="2"/>
        <v>73146408</v>
      </c>
      <c r="K37" s="48">
        <f t="shared" si="2"/>
        <v>-25053260</v>
      </c>
      <c r="L37" s="48">
        <f t="shared" si="2"/>
        <v>-21341769</v>
      </c>
      <c r="M37" s="48">
        <f t="shared" si="2"/>
        <v>38570891</v>
      </c>
      <c r="N37" s="48">
        <f t="shared" si="2"/>
        <v>-7824138</v>
      </c>
      <c r="O37" s="48">
        <f t="shared" si="2"/>
        <v>-14781094</v>
      </c>
      <c r="P37" s="48">
        <f t="shared" si="2"/>
        <v>-40300462</v>
      </c>
      <c r="Q37" s="48">
        <f t="shared" si="2"/>
        <v>82046021</v>
      </c>
      <c r="R37" s="48">
        <f t="shared" si="2"/>
        <v>26964465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92286735</v>
      </c>
      <c r="X37" s="48">
        <f>IF(F21=F35,0,X21-X35)</f>
        <v>-61850934</v>
      </c>
      <c r="Y37" s="48">
        <f t="shared" si="2"/>
        <v>154137669</v>
      </c>
      <c r="Z37" s="49">
        <f>+IF(X37&lt;&gt;0,+(Y37/X37)*100,0)</f>
        <v>-249.2083126828772</v>
      </c>
      <c r="AA37" s="46">
        <f>+AA21-AA35</f>
        <v>-82470495</v>
      </c>
    </row>
    <row r="38" spans="1:27" ht="22.5" customHeight="1">
      <c r="A38" s="50" t="s">
        <v>60</v>
      </c>
      <c r="B38" s="29"/>
      <c r="C38" s="6">
        <v>335775123</v>
      </c>
      <c r="D38" s="6"/>
      <c r="E38" s="7">
        <v>275838500</v>
      </c>
      <c r="F38" s="8">
        <v>274334663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155772520</v>
      </c>
      <c r="R38" s="8">
        <v>155772520</v>
      </c>
      <c r="S38" s="8"/>
      <c r="T38" s="8"/>
      <c r="U38" s="8"/>
      <c r="V38" s="8"/>
      <c r="W38" s="8">
        <v>155772520</v>
      </c>
      <c r="X38" s="8">
        <v>205750980</v>
      </c>
      <c r="Y38" s="8">
        <v>-49978460</v>
      </c>
      <c r="Z38" s="2">
        <v>-24.29</v>
      </c>
      <c r="AA38" s="6">
        <v>274334663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242776674</v>
      </c>
      <c r="D41" s="56">
        <f>SUM(D37:D40)</f>
        <v>0</v>
      </c>
      <c r="E41" s="57">
        <f t="shared" si="3"/>
        <v>282636043</v>
      </c>
      <c r="F41" s="58">
        <f t="shared" si="3"/>
        <v>191864168</v>
      </c>
      <c r="G41" s="58">
        <f t="shared" si="3"/>
        <v>-26334201</v>
      </c>
      <c r="H41" s="58">
        <f t="shared" si="3"/>
        <v>125183489</v>
      </c>
      <c r="I41" s="58">
        <f t="shared" si="3"/>
        <v>-25702880</v>
      </c>
      <c r="J41" s="58">
        <f t="shared" si="3"/>
        <v>73146408</v>
      </c>
      <c r="K41" s="58">
        <f t="shared" si="3"/>
        <v>-25053260</v>
      </c>
      <c r="L41" s="58">
        <f t="shared" si="3"/>
        <v>-21341769</v>
      </c>
      <c r="M41" s="58">
        <f t="shared" si="3"/>
        <v>38570891</v>
      </c>
      <c r="N41" s="58">
        <f t="shared" si="3"/>
        <v>-7824138</v>
      </c>
      <c r="O41" s="58">
        <f t="shared" si="3"/>
        <v>-14781094</v>
      </c>
      <c r="P41" s="58">
        <f t="shared" si="3"/>
        <v>-40300462</v>
      </c>
      <c r="Q41" s="58">
        <f t="shared" si="3"/>
        <v>237818541</v>
      </c>
      <c r="R41" s="58">
        <f t="shared" si="3"/>
        <v>182736985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248059255</v>
      </c>
      <c r="X41" s="58">
        <f t="shared" si="3"/>
        <v>143900046</v>
      </c>
      <c r="Y41" s="58">
        <f t="shared" si="3"/>
        <v>104159209</v>
      </c>
      <c r="Z41" s="59">
        <f>+IF(X41&lt;&gt;0,+(Y41/X41)*100,0)</f>
        <v>72.38302689632219</v>
      </c>
      <c r="AA41" s="56">
        <f>SUM(AA37:AA40)</f>
        <v>191864168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242776674</v>
      </c>
      <c r="D43" s="64">
        <f>+D41-D42</f>
        <v>0</v>
      </c>
      <c r="E43" s="65">
        <f t="shared" si="4"/>
        <v>282636043</v>
      </c>
      <c r="F43" s="66">
        <f t="shared" si="4"/>
        <v>191864168</v>
      </c>
      <c r="G43" s="66">
        <f t="shared" si="4"/>
        <v>-26334201</v>
      </c>
      <c r="H43" s="66">
        <f t="shared" si="4"/>
        <v>125183489</v>
      </c>
      <c r="I43" s="66">
        <f t="shared" si="4"/>
        <v>-25702880</v>
      </c>
      <c r="J43" s="66">
        <f t="shared" si="4"/>
        <v>73146408</v>
      </c>
      <c r="K43" s="66">
        <f t="shared" si="4"/>
        <v>-25053260</v>
      </c>
      <c r="L43" s="66">
        <f t="shared" si="4"/>
        <v>-21341769</v>
      </c>
      <c r="M43" s="66">
        <f t="shared" si="4"/>
        <v>38570891</v>
      </c>
      <c r="N43" s="66">
        <f t="shared" si="4"/>
        <v>-7824138</v>
      </c>
      <c r="O43" s="66">
        <f t="shared" si="4"/>
        <v>-14781094</v>
      </c>
      <c r="P43" s="66">
        <f t="shared" si="4"/>
        <v>-40300462</v>
      </c>
      <c r="Q43" s="66">
        <f t="shared" si="4"/>
        <v>237818541</v>
      </c>
      <c r="R43" s="66">
        <f t="shared" si="4"/>
        <v>182736985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248059255</v>
      </c>
      <c r="X43" s="66">
        <f t="shared" si="4"/>
        <v>143900046</v>
      </c>
      <c r="Y43" s="66">
        <f t="shared" si="4"/>
        <v>104159209</v>
      </c>
      <c r="Z43" s="67">
        <f>+IF(X43&lt;&gt;0,+(Y43/X43)*100,0)</f>
        <v>72.38302689632219</v>
      </c>
      <c r="AA43" s="64">
        <f>+AA41-AA42</f>
        <v>191864168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242776674</v>
      </c>
      <c r="D45" s="56">
        <f>SUM(D43:D44)</f>
        <v>0</v>
      </c>
      <c r="E45" s="57">
        <f t="shared" si="5"/>
        <v>282636043</v>
      </c>
      <c r="F45" s="58">
        <f t="shared" si="5"/>
        <v>191864168</v>
      </c>
      <c r="G45" s="58">
        <f t="shared" si="5"/>
        <v>-26334201</v>
      </c>
      <c r="H45" s="58">
        <f t="shared" si="5"/>
        <v>125183489</v>
      </c>
      <c r="I45" s="58">
        <f t="shared" si="5"/>
        <v>-25702880</v>
      </c>
      <c r="J45" s="58">
        <f t="shared" si="5"/>
        <v>73146408</v>
      </c>
      <c r="K45" s="58">
        <f t="shared" si="5"/>
        <v>-25053260</v>
      </c>
      <c r="L45" s="58">
        <f t="shared" si="5"/>
        <v>-21341769</v>
      </c>
      <c r="M45" s="58">
        <f t="shared" si="5"/>
        <v>38570891</v>
      </c>
      <c r="N45" s="58">
        <f t="shared" si="5"/>
        <v>-7824138</v>
      </c>
      <c r="O45" s="58">
        <f t="shared" si="5"/>
        <v>-14781094</v>
      </c>
      <c r="P45" s="58">
        <f t="shared" si="5"/>
        <v>-40300462</v>
      </c>
      <c r="Q45" s="58">
        <f t="shared" si="5"/>
        <v>237818541</v>
      </c>
      <c r="R45" s="58">
        <f t="shared" si="5"/>
        <v>182736985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248059255</v>
      </c>
      <c r="X45" s="58">
        <f t="shared" si="5"/>
        <v>143900046</v>
      </c>
      <c r="Y45" s="58">
        <f t="shared" si="5"/>
        <v>104159209</v>
      </c>
      <c r="Z45" s="59">
        <f>+IF(X45&lt;&gt;0,+(Y45/X45)*100,0)</f>
        <v>72.38302689632219</v>
      </c>
      <c r="AA45" s="56">
        <f>SUM(AA43:AA44)</f>
        <v>191864168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242776674</v>
      </c>
      <c r="D47" s="71">
        <f>SUM(D45:D46)</f>
        <v>0</v>
      </c>
      <c r="E47" s="72">
        <f t="shared" si="6"/>
        <v>282636043</v>
      </c>
      <c r="F47" s="73">
        <f t="shared" si="6"/>
        <v>191864168</v>
      </c>
      <c r="G47" s="73">
        <f t="shared" si="6"/>
        <v>-26334201</v>
      </c>
      <c r="H47" s="74">
        <f t="shared" si="6"/>
        <v>125183489</v>
      </c>
      <c r="I47" s="74">
        <f t="shared" si="6"/>
        <v>-25702880</v>
      </c>
      <c r="J47" s="74">
        <f t="shared" si="6"/>
        <v>73146408</v>
      </c>
      <c r="K47" s="74">
        <f t="shared" si="6"/>
        <v>-25053260</v>
      </c>
      <c r="L47" s="74">
        <f t="shared" si="6"/>
        <v>-21341769</v>
      </c>
      <c r="M47" s="73">
        <f t="shared" si="6"/>
        <v>38570891</v>
      </c>
      <c r="N47" s="73">
        <f t="shared" si="6"/>
        <v>-7824138</v>
      </c>
      <c r="O47" s="74">
        <f t="shared" si="6"/>
        <v>-14781094</v>
      </c>
      <c r="P47" s="74">
        <f t="shared" si="6"/>
        <v>-40300462</v>
      </c>
      <c r="Q47" s="74">
        <f t="shared" si="6"/>
        <v>237818541</v>
      </c>
      <c r="R47" s="74">
        <f t="shared" si="6"/>
        <v>182736985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248059255</v>
      </c>
      <c r="X47" s="74">
        <f t="shared" si="6"/>
        <v>143900046</v>
      </c>
      <c r="Y47" s="74">
        <f t="shared" si="6"/>
        <v>104159209</v>
      </c>
      <c r="Z47" s="75">
        <f>+IF(X47&lt;&gt;0,+(Y47/X47)*100,0)</f>
        <v>72.38302689632219</v>
      </c>
      <c r="AA47" s="76">
        <f>SUM(AA45:AA46)</f>
        <v>191864168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405471556</v>
      </c>
      <c r="D5" s="6"/>
      <c r="E5" s="7">
        <v>424591234</v>
      </c>
      <c r="F5" s="8">
        <v>436069618</v>
      </c>
      <c r="G5" s="8">
        <v>37741438</v>
      </c>
      <c r="H5" s="8">
        <v>84956959</v>
      </c>
      <c r="I5" s="8">
        <v>37717489</v>
      </c>
      <c r="J5" s="8">
        <v>160415886</v>
      </c>
      <c r="K5" s="8">
        <v>40192323</v>
      </c>
      <c r="L5" s="8">
        <v>37962473</v>
      </c>
      <c r="M5" s="8">
        <v>38579989</v>
      </c>
      <c r="N5" s="8">
        <v>116734785</v>
      </c>
      <c r="O5" s="8">
        <v>-1043625</v>
      </c>
      <c r="P5" s="8">
        <v>37881120</v>
      </c>
      <c r="Q5" s="8">
        <v>38072632</v>
      </c>
      <c r="R5" s="8">
        <v>74910127</v>
      </c>
      <c r="S5" s="8"/>
      <c r="T5" s="8"/>
      <c r="U5" s="8"/>
      <c r="V5" s="8"/>
      <c r="W5" s="8">
        <v>352060798</v>
      </c>
      <c r="X5" s="8">
        <v>322269564</v>
      </c>
      <c r="Y5" s="8">
        <v>29791234</v>
      </c>
      <c r="Z5" s="2">
        <v>9.24</v>
      </c>
      <c r="AA5" s="6">
        <v>436069618</v>
      </c>
    </row>
    <row r="6" spans="1:27" ht="13.5">
      <c r="A6" s="23" t="s">
        <v>32</v>
      </c>
      <c r="B6" s="24"/>
      <c r="C6" s="6">
        <v>123072077</v>
      </c>
      <c r="D6" s="6"/>
      <c r="E6" s="7">
        <v>143637577</v>
      </c>
      <c r="F6" s="8">
        <v>138416365</v>
      </c>
      <c r="G6" s="8">
        <v>10557857</v>
      </c>
      <c r="H6" s="8">
        <v>12253635</v>
      </c>
      <c r="I6" s="8">
        <v>11534813</v>
      </c>
      <c r="J6" s="8">
        <v>34346305</v>
      </c>
      <c r="K6" s="8">
        <v>11205156</v>
      </c>
      <c r="L6" s="8">
        <v>11426444</v>
      </c>
      <c r="M6" s="8">
        <v>11427710</v>
      </c>
      <c r="N6" s="8">
        <v>34059310</v>
      </c>
      <c r="O6" s="8">
        <v>-458820</v>
      </c>
      <c r="P6" s="8">
        <v>11459435</v>
      </c>
      <c r="Q6" s="8">
        <v>11378841</v>
      </c>
      <c r="R6" s="8">
        <v>22379456</v>
      </c>
      <c r="S6" s="8"/>
      <c r="T6" s="8"/>
      <c r="U6" s="8"/>
      <c r="V6" s="8"/>
      <c r="W6" s="8">
        <v>90785071</v>
      </c>
      <c r="X6" s="8">
        <v>106121111</v>
      </c>
      <c r="Y6" s="8">
        <v>-15336040</v>
      </c>
      <c r="Z6" s="2">
        <v>-14.45</v>
      </c>
      <c r="AA6" s="6">
        <v>138416365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51138641</v>
      </c>
      <c r="D9" s="6"/>
      <c r="E9" s="7">
        <v>71592997</v>
      </c>
      <c r="F9" s="8">
        <v>67745995</v>
      </c>
      <c r="G9" s="8">
        <v>4840130</v>
      </c>
      <c r="H9" s="8">
        <v>10901343</v>
      </c>
      <c r="I9" s="8">
        <v>4747011</v>
      </c>
      <c r="J9" s="8">
        <v>20488484</v>
      </c>
      <c r="K9" s="8">
        <v>4664694</v>
      </c>
      <c r="L9" s="8">
        <v>4749277</v>
      </c>
      <c r="M9" s="8">
        <v>4817592</v>
      </c>
      <c r="N9" s="8">
        <v>14231563</v>
      </c>
      <c r="O9" s="8">
        <v>29562</v>
      </c>
      <c r="P9" s="8">
        <v>4788006</v>
      </c>
      <c r="Q9" s="8">
        <v>4774341</v>
      </c>
      <c r="R9" s="8">
        <v>9591909</v>
      </c>
      <c r="S9" s="8"/>
      <c r="T9" s="8"/>
      <c r="U9" s="8"/>
      <c r="V9" s="8"/>
      <c r="W9" s="8">
        <v>44311956</v>
      </c>
      <c r="X9" s="8">
        <v>52412413</v>
      </c>
      <c r="Y9" s="8">
        <v>-8100457</v>
      </c>
      <c r="Z9" s="2">
        <v>-15.46</v>
      </c>
      <c r="AA9" s="6">
        <v>67745995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3076373</v>
      </c>
      <c r="D11" s="6"/>
      <c r="E11" s="7">
        <v>2762124</v>
      </c>
      <c r="F11" s="8">
        <v>4336702</v>
      </c>
      <c r="G11" s="8">
        <v>583354</v>
      </c>
      <c r="H11" s="8">
        <v>309078</v>
      </c>
      <c r="I11" s="8">
        <v>1661757</v>
      </c>
      <c r="J11" s="8">
        <v>2554189</v>
      </c>
      <c r="K11" s="8">
        <v>104151</v>
      </c>
      <c r="L11" s="8">
        <v>279418</v>
      </c>
      <c r="M11" s="8">
        <v>277369</v>
      </c>
      <c r="N11" s="8">
        <v>660938</v>
      </c>
      <c r="O11" s="8">
        <v>-73095</v>
      </c>
      <c r="P11" s="8">
        <v>250732</v>
      </c>
      <c r="Q11" s="8">
        <v>220554</v>
      </c>
      <c r="R11" s="8">
        <v>398191</v>
      </c>
      <c r="S11" s="8"/>
      <c r="T11" s="8"/>
      <c r="U11" s="8"/>
      <c r="V11" s="8"/>
      <c r="W11" s="8">
        <v>3613318</v>
      </c>
      <c r="X11" s="8">
        <v>2596452</v>
      </c>
      <c r="Y11" s="8">
        <v>1016866</v>
      </c>
      <c r="Z11" s="2">
        <v>39.16</v>
      </c>
      <c r="AA11" s="6">
        <v>4336702</v>
      </c>
    </row>
    <row r="12" spans="1:27" ht="13.5">
      <c r="A12" s="25" t="s">
        <v>37</v>
      </c>
      <c r="B12" s="29"/>
      <c r="C12" s="6">
        <v>4128751</v>
      </c>
      <c r="D12" s="6"/>
      <c r="E12" s="7">
        <v>4984703</v>
      </c>
      <c r="F12" s="8">
        <v>4770000</v>
      </c>
      <c r="G12" s="8">
        <v>4418</v>
      </c>
      <c r="H12" s="8">
        <v>7456</v>
      </c>
      <c r="I12" s="8">
        <v>447600</v>
      </c>
      <c r="J12" s="8">
        <v>459474</v>
      </c>
      <c r="K12" s="8">
        <v>763821</v>
      </c>
      <c r="L12" s="8">
        <v>132</v>
      </c>
      <c r="M12" s="8"/>
      <c r="N12" s="8">
        <v>763953</v>
      </c>
      <c r="O12" s="8"/>
      <c r="P12" s="8"/>
      <c r="Q12" s="8"/>
      <c r="R12" s="8"/>
      <c r="S12" s="8"/>
      <c r="T12" s="8"/>
      <c r="U12" s="8"/>
      <c r="V12" s="8"/>
      <c r="W12" s="8">
        <v>1223427</v>
      </c>
      <c r="X12" s="8">
        <v>3666960</v>
      </c>
      <c r="Y12" s="8">
        <v>-2443533</v>
      </c>
      <c r="Z12" s="2">
        <v>-66.64</v>
      </c>
      <c r="AA12" s="6">
        <v>4770000</v>
      </c>
    </row>
    <row r="13" spans="1:27" ht="13.5">
      <c r="A13" s="23" t="s">
        <v>38</v>
      </c>
      <c r="B13" s="29"/>
      <c r="C13" s="6">
        <v>20914351</v>
      </c>
      <c r="D13" s="6"/>
      <c r="E13" s="7">
        <v>18839492</v>
      </c>
      <c r="F13" s="8">
        <v>21927794</v>
      </c>
      <c r="G13" s="8">
        <v>1647900</v>
      </c>
      <c r="H13" s="8">
        <v>1611687</v>
      </c>
      <c r="I13" s="8">
        <v>1648668</v>
      </c>
      <c r="J13" s="8">
        <v>4908255</v>
      </c>
      <c r="K13" s="8">
        <v>1825154</v>
      </c>
      <c r="L13" s="8">
        <v>1851721</v>
      </c>
      <c r="M13" s="8">
        <v>1950504</v>
      </c>
      <c r="N13" s="8">
        <v>5627379</v>
      </c>
      <c r="O13" s="8">
        <v>2649</v>
      </c>
      <c r="P13" s="8">
        <v>1985248</v>
      </c>
      <c r="Q13" s="8">
        <v>2013254</v>
      </c>
      <c r="R13" s="8">
        <v>4001151</v>
      </c>
      <c r="S13" s="8"/>
      <c r="T13" s="8"/>
      <c r="U13" s="8"/>
      <c r="V13" s="8"/>
      <c r="W13" s="8">
        <v>14536785</v>
      </c>
      <c r="X13" s="8">
        <v>15159056</v>
      </c>
      <c r="Y13" s="8">
        <v>-622271</v>
      </c>
      <c r="Z13" s="2">
        <v>-4.1</v>
      </c>
      <c r="AA13" s="6">
        <v>21927794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17373539</v>
      </c>
      <c r="D15" s="6"/>
      <c r="E15" s="7">
        <v>13521226</v>
      </c>
      <c r="F15" s="8">
        <v>17815924</v>
      </c>
      <c r="G15" s="8">
        <v>115030</v>
      </c>
      <c r="H15" s="8">
        <v>139558</v>
      </c>
      <c r="I15" s="8">
        <v>132773</v>
      </c>
      <c r="J15" s="8">
        <v>387361</v>
      </c>
      <c r="K15" s="8">
        <v>232036</v>
      </c>
      <c r="L15" s="8">
        <v>192762</v>
      </c>
      <c r="M15" s="8">
        <v>236657</v>
      </c>
      <c r="N15" s="8">
        <v>661455</v>
      </c>
      <c r="O15" s="8">
        <v>127347</v>
      </c>
      <c r="P15" s="8">
        <v>95120</v>
      </c>
      <c r="Q15" s="8">
        <v>65704</v>
      </c>
      <c r="R15" s="8">
        <v>288171</v>
      </c>
      <c r="S15" s="8"/>
      <c r="T15" s="8"/>
      <c r="U15" s="8"/>
      <c r="V15" s="8"/>
      <c r="W15" s="8">
        <v>1336987</v>
      </c>
      <c r="X15" s="8">
        <v>11839154</v>
      </c>
      <c r="Y15" s="8">
        <v>-10502167</v>
      </c>
      <c r="Z15" s="2">
        <v>-88.71</v>
      </c>
      <c r="AA15" s="6">
        <v>17815924</v>
      </c>
    </row>
    <row r="16" spans="1:27" ht="13.5">
      <c r="A16" s="23" t="s">
        <v>41</v>
      </c>
      <c r="B16" s="29"/>
      <c r="C16" s="6">
        <v>7369535</v>
      </c>
      <c r="D16" s="6"/>
      <c r="E16" s="7">
        <v>2304698</v>
      </c>
      <c r="F16" s="8">
        <v>7169202</v>
      </c>
      <c r="G16" s="8">
        <v>845445</v>
      </c>
      <c r="H16" s="8">
        <v>469564</v>
      </c>
      <c r="I16" s="8">
        <v>621337</v>
      </c>
      <c r="J16" s="8">
        <v>1936346</v>
      </c>
      <c r="K16" s="8">
        <v>730254</v>
      </c>
      <c r="L16" s="8">
        <v>662085</v>
      </c>
      <c r="M16" s="8">
        <v>528581</v>
      </c>
      <c r="N16" s="8">
        <v>1920920</v>
      </c>
      <c r="O16" s="8">
        <v>748144</v>
      </c>
      <c r="P16" s="8">
        <v>604461</v>
      </c>
      <c r="Q16" s="8">
        <v>451730</v>
      </c>
      <c r="R16" s="8">
        <v>1804335</v>
      </c>
      <c r="S16" s="8"/>
      <c r="T16" s="8"/>
      <c r="U16" s="8"/>
      <c r="V16" s="8"/>
      <c r="W16" s="8">
        <v>5661601</v>
      </c>
      <c r="X16" s="8">
        <v>3350032</v>
      </c>
      <c r="Y16" s="8">
        <v>2311569</v>
      </c>
      <c r="Z16" s="2">
        <v>69</v>
      </c>
      <c r="AA16" s="6">
        <v>7169202</v>
      </c>
    </row>
    <row r="17" spans="1:27" ht="13.5">
      <c r="A17" s="23" t="s">
        <v>42</v>
      </c>
      <c r="B17" s="29"/>
      <c r="C17" s="6">
        <v>3644950</v>
      </c>
      <c r="D17" s="6"/>
      <c r="E17" s="7">
        <v>9524286</v>
      </c>
      <c r="F17" s="8">
        <v>4428624</v>
      </c>
      <c r="G17" s="8">
        <v>428029</v>
      </c>
      <c r="H17" s="8">
        <v>299615</v>
      </c>
      <c r="I17" s="8">
        <v>334690</v>
      </c>
      <c r="J17" s="8">
        <v>1062334</v>
      </c>
      <c r="K17" s="8">
        <v>358795</v>
      </c>
      <c r="L17" s="8">
        <v>380804</v>
      </c>
      <c r="M17" s="8">
        <v>283363</v>
      </c>
      <c r="N17" s="8">
        <v>1022962</v>
      </c>
      <c r="O17" s="8">
        <v>461026</v>
      </c>
      <c r="P17" s="8">
        <v>315378</v>
      </c>
      <c r="Q17" s="8">
        <v>210950</v>
      </c>
      <c r="R17" s="8">
        <v>987354</v>
      </c>
      <c r="S17" s="8"/>
      <c r="T17" s="8"/>
      <c r="U17" s="8"/>
      <c r="V17" s="8"/>
      <c r="W17" s="8">
        <v>3072650</v>
      </c>
      <c r="X17" s="8">
        <v>5444665</v>
      </c>
      <c r="Y17" s="8">
        <v>-2372015</v>
      </c>
      <c r="Z17" s="2">
        <v>-43.57</v>
      </c>
      <c r="AA17" s="6">
        <v>4428624</v>
      </c>
    </row>
    <row r="18" spans="1:27" ht="13.5">
      <c r="A18" s="23" t="s">
        <v>43</v>
      </c>
      <c r="B18" s="29"/>
      <c r="C18" s="6">
        <v>222144022</v>
      </c>
      <c r="D18" s="6"/>
      <c r="E18" s="7">
        <v>340388712</v>
      </c>
      <c r="F18" s="8">
        <v>340939694</v>
      </c>
      <c r="G18" s="8">
        <v>85670000</v>
      </c>
      <c r="H18" s="8"/>
      <c r="I18" s="8">
        <v>1146365</v>
      </c>
      <c r="J18" s="8">
        <v>86816365</v>
      </c>
      <c r="K18" s="8">
        <v>1333187</v>
      </c>
      <c r="L18" s="8">
        <v>485261</v>
      </c>
      <c r="M18" s="8">
        <v>68644000</v>
      </c>
      <c r="N18" s="8">
        <v>70462448</v>
      </c>
      <c r="O18" s="8">
        <v>1647005</v>
      </c>
      <c r="P18" s="8"/>
      <c r="Q18" s="8">
        <v>52392538</v>
      </c>
      <c r="R18" s="8">
        <v>54039543</v>
      </c>
      <c r="S18" s="8"/>
      <c r="T18" s="8"/>
      <c r="U18" s="8"/>
      <c r="V18" s="8"/>
      <c r="W18" s="8">
        <v>211318356</v>
      </c>
      <c r="X18" s="8">
        <v>255495962</v>
      </c>
      <c r="Y18" s="8">
        <v>-44177606</v>
      </c>
      <c r="Z18" s="2">
        <v>-17.29</v>
      </c>
      <c r="AA18" s="6">
        <v>340939694</v>
      </c>
    </row>
    <row r="19" spans="1:27" ht="13.5">
      <c r="A19" s="23" t="s">
        <v>44</v>
      </c>
      <c r="B19" s="29"/>
      <c r="C19" s="6">
        <v>7371512</v>
      </c>
      <c r="D19" s="6"/>
      <c r="E19" s="7">
        <v>17563854</v>
      </c>
      <c r="F19" s="26">
        <v>17579922</v>
      </c>
      <c r="G19" s="26">
        <v>674486</v>
      </c>
      <c r="H19" s="26">
        <v>475837</v>
      </c>
      <c r="I19" s="26">
        <v>267772</v>
      </c>
      <c r="J19" s="26">
        <v>1418095</v>
      </c>
      <c r="K19" s="26">
        <v>3549384</v>
      </c>
      <c r="L19" s="26">
        <v>2289247</v>
      </c>
      <c r="M19" s="26">
        <v>-121377</v>
      </c>
      <c r="N19" s="26">
        <v>5717254</v>
      </c>
      <c r="O19" s="26">
        <v>475260</v>
      </c>
      <c r="P19" s="26">
        <v>79872</v>
      </c>
      <c r="Q19" s="26">
        <v>330876</v>
      </c>
      <c r="R19" s="26">
        <v>886008</v>
      </c>
      <c r="S19" s="26"/>
      <c r="T19" s="26"/>
      <c r="U19" s="26"/>
      <c r="V19" s="26"/>
      <c r="W19" s="26">
        <v>8021357</v>
      </c>
      <c r="X19" s="26">
        <v>13344918</v>
      </c>
      <c r="Y19" s="26">
        <v>-5323561</v>
      </c>
      <c r="Z19" s="27">
        <v>-39.89</v>
      </c>
      <c r="AA19" s="28">
        <v>17579922</v>
      </c>
    </row>
    <row r="20" spans="1:27" ht="13.5">
      <c r="A20" s="23" t="s">
        <v>45</v>
      </c>
      <c r="B20" s="29"/>
      <c r="C20" s="6">
        <v>11708400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877413707</v>
      </c>
      <c r="D21" s="33">
        <f t="shared" si="0"/>
        <v>0</v>
      </c>
      <c r="E21" s="34">
        <f t="shared" si="0"/>
        <v>1049710903</v>
      </c>
      <c r="F21" s="35">
        <f t="shared" si="0"/>
        <v>1061199840</v>
      </c>
      <c r="G21" s="35">
        <f t="shared" si="0"/>
        <v>143108087</v>
      </c>
      <c r="H21" s="35">
        <f t="shared" si="0"/>
        <v>111424732</v>
      </c>
      <c r="I21" s="35">
        <f t="shared" si="0"/>
        <v>60260275</v>
      </c>
      <c r="J21" s="35">
        <f t="shared" si="0"/>
        <v>314793094</v>
      </c>
      <c r="K21" s="35">
        <f t="shared" si="0"/>
        <v>64958955</v>
      </c>
      <c r="L21" s="35">
        <f t="shared" si="0"/>
        <v>60279624</v>
      </c>
      <c r="M21" s="35">
        <f t="shared" si="0"/>
        <v>126624388</v>
      </c>
      <c r="N21" s="35">
        <f t="shared" si="0"/>
        <v>251862967</v>
      </c>
      <c r="O21" s="35">
        <f t="shared" si="0"/>
        <v>1915453</v>
      </c>
      <c r="P21" s="35">
        <f t="shared" si="0"/>
        <v>57459372</v>
      </c>
      <c r="Q21" s="35">
        <f t="shared" si="0"/>
        <v>109911420</v>
      </c>
      <c r="R21" s="35">
        <f t="shared" si="0"/>
        <v>169286245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735942306</v>
      </c>
      <c r="X21" s="35">
        <f t="shared" si="0"/>
        <v>791700287</v>
      </c>
      <c r="Y21" s="35">
        <f t="shared" si="0"/>
        <v>-55757981</v>
      </c>
      <c r="Z21" s="36">
        <f>+IF(X21&lt;&gt;0,+(Y21/X21)*100,0)</f>
        <v>-7.042814296718829</v>
      </c>
      <c r="AA21" s="33">
        <f>SUM(AA5:AA20)</f>
        <v>1061199840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392131404</v>
      </c>
      <c r="D24" s="6"/>
      <c r="E24" s="7">
        <v>382858803</v>
      </c>
      <c r="F24" s="8">
        <v>403553602</v>
      </c>
      <c r="G24" s="8">
        <v>402031</v>
      </c>
      <c r="H24" s="8">
        <v>374670</v>
      </c>
      <c r="I24" s="8">
        <v>356020</v>
      </c>
      <c r="J24" s="8">
        <v>1132721</v>
      </c>
      <c r="K24" s="8">
        <v>457816</v>
      </c>
      <c r="L24" s="8">
        <v>1186388</v>
      </c>
      <c r="M24" s="8">
        <v>898015</v>
      </c>
      <c r="N24" s="8">
        <v>2542219</v>
      </c>
      <c r="O24" s="8">
        <v>162030161</v>
      </c>
      <c r="P24" s="8">
        <v>400740</v>
      </c>
      <c r="Q24" s="8">
        <v>432063</v>
      </c>
      <c r="R24" s="8">
        <v>162862964</v>
      </c>
      <c r="S24" s="8"/>
      <c r="T24" s="8"/>
      <c r="U24" s="8"/>
      <c r="V24" s="8"/>
      <c r="W24" s="8">
        <v>166537904</v>
      </c>
      <c r="X24" s="8">
        <v>293984927</v>
      </c>
      <c r="Y24" s="8">
        <v>-127447023</v>
      </c>
      <c r="Z24" s="2">
        <v>-43.35</v>
      </c>
      <c r="AA24" s="6">
        <v>403553602</v>
      </c>
    </row>
    <row r="25" spans="1:27" ht="13.5">
      <c r="A25" s="25" t="s">
        <v>49</v>
      </c>
      <c r="B25" s="24"/>
      <c r="C25" s="6">
        <v>27359807</v>
      </c>
      <c r="D25" s="6"/>
      <c r="E25" s="7">
        <v>28922376</v>
      </c>
      <c r="F25" s="8">
        <v>28922376</v>
      </c>
      <c r="G25" s="8">
        <v>2230641</v>
      </c>
      <c r="H25" s="8"/>
      <c r="I25" s="8"/>
      <c r="J25" s="8">
        <v>2230641</v>
      </c>
      <c r="K25" s="8"/>
      <c r="L25" s="8">
        <v>2235726</v>
      </c>
      <c r="M25" s="8">
        <v>-2230641</v>
      </c>
      <c r="N25" s="8">
        <v>5085</v>
      </c>
      <c r="O25" s="8">
        <v>8922564</v>
      </c>
      <c r="P25" s="8"/>
      <c r="Q25" s="8">
        <v>6613727</v>
      </c>
      <c r="R25" s="8">
        <v>15536291</v>
      </c>
      <c r="S25" s="8"/>
      <c r="T25" s="8"/>
      <c r="U25" s="8"/>
      <c r="V25" s="8"/>
      <c r="W25" s="8">
        <v>17772017</v>
      </c>
      <c r="X25" s="8">
        <v>21691782</v>
      </c>
      <c r="Y25" s="8">
        <v>-3919765</v>
      </c>
      <c r="Z25" s="2">
        <v>-18.07</v>
      </c>
      <c r="AA25" s="6">
        <v>28922376</v>
      </c>
    </row>
    <row r="26" spans="1:27" ht="13.5">
      <c r="A26" s="25" t="s">
        <v>50</v>
      </c>
      <c r="B26" s="24"/>
      <c r="C26" s="6">
        <v>6930737</v>
      </c>
      <c r="D26" s="6"/>
      <c r="E26" s="7">
        <v>8988659</v>
      </c>
      <c r="F26" s="8">
        <v>8988659</v>
      </c>
      <c r="G26" s="8">
        <v>125435</v>
      </c>
      <c r="H26" s="8">
        <v>123429</v>
      </c>
      <c r="I26" s="8">
        <v>94477</v>
      </c>
      <c r="J26" s="8">
        <v>343341</v>
      </c>
      <c r="K26" s="8">
        <v>446652</v>
      </c>
      <c r="L26" s="8">
        <v>284253</v>
      </c>
      <c r="M26" s="8">
        <v>310885</v>
      </c>
      <c r="N26" s="8">
        <v>1041790</v>
      </c>
      <c r="O26" s="8">
        <v>169497</v>
      </c>
      <c r="P26" s="8">
        <v>228473</v>
      </c>
      <c r="Q26" s="8">
        <v>252739</v>
      </c>
      <c r="R26" s="8">
        <v>650709</v>
      </c>
      <c r="S26" s="8"/>
      <c r="T26" s="8"/>
      <c r="U26" s="8"/>
      <c r="V26" s="8"/>
      <c r="W26" s="8">
        <v>2035840</v>
      </c>
      <c r="X26" s="8">
        <v>6741495</v>
      </c>
      <c r="Y26" s="8">
        <v>-4705655</v>
      </c>
      <c r="Z26" s="2">
        <v>-69.8</v>
      </c>
      <c r="AA26" s="6">
        <v>8988659</v>
      </c>
    </row>
    <row r="27" spans="1:27" ht="13.5">
      <c r="A27" s="25" t="s">
        <v>51</v>
      </c>
      <c r="B27" s="24"/>
      <c r="C27" s="6">
        <v>118201151</v>
      </c>
      <c r="D27" s="6"/>
      <c r="E27" s="7">
        <v>51250000</v>
      </c>
      <c r="F27" s="8">
        <v>51250000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38437497</v>
      </c>
      <c r="Y27" s="8">
        <v>-38437497</v>
      </c>
      <c r="Z27" s="2">
        <v>-100</v>
      </c>
      <c r="AA27" s="6">
        <v>51250000</v>
      </c>
    </row>
    <row r="28" spans="1:27" ht="13.5">
      <c r="A28" s="25" t="s">
        <v>52</v>
      </c>
      <c r="B28" s="24"/>
      <c r="C28" s="6">
        <v>2342565</v>
      </c>
      <c r="D28" s="6"/>
      <c r="E28" s="7">
        <v>2500000</v>
      </c>
      <c r="F28" s="8">
        <v>2808000</v>
      </c>
      <c r="G28" s="8"/>
      <c r="H28" s="8"/>
      <c r="I28" s="8">
        <v>732654</v>
      </c>
      <c r="J28" s="8">
        <v>732654</v>
      </c>
      <c r="K28" s="8">
        <v>308000</v>
      </c>
      <c r="L28" s="8"/>
      <c r="M28" s="8">
        <v>36586</v>
      </c>
      <c r="N28" s="8">
        <v>344586</v>
      </c>
      <c r="O28" s="8"/>
      <c r="P28" s="8"/>
      <c r="Q28" s="8">
        <v>502059</v>
      </c>
      <c r="R28" s="8">
        <v>502059</v>
      </c>
      <c r="S28" s="8"/>
      <c r="T28" s="8"/>
      <c r="U28" s="8"/>
      <c r="V28" s="8"/>
      <c r="W28" s="8">
        <v>1579299</v>
      </c>
      <c r="X28" s="8">
        <v>2182997</v>
      </c>
      <c r="Y28" s="8">
        <v>-603698</v>
      </c>
      <c r="Z28" s="2">
        <v>-27.65</v>
      </c>
      <c r="AA28" s="6">
        <v>2808000</v>
      </c>
    </row>
    <row r="29" spans="1:27" ht="13.5">
      <c r="A29" s="25" t="s">
        <v>53</v>
      </c>
      <c r="B29" s="24"/>
      <c r="C29" s="6">
        <v>92102640</v>
      </c>
      <c r="D29" s="6"/>
      <c r="E29" s="7">
        <v>100159210</v>
      </c>
      <c r="F29" s="8">
        <v>100159210</v>
      </c>
      <c r="G29" s="8"/>
      <c r="H29" s="8">
        <v>13415987</v>
      </c>
      <c r="I29" s="8">
        <v>13001084</v>
      </c>
      <c r="J29" s="8">
        <v>26417071</v>
      </c>
      <c r="K29" s="8">
        <v>8499682</v>
      </c>
      <c r="L29" s="8">
        <v>8848374</v>
      </c>
      <c r="M29" s="8">
        <v>8483367</v>
      </c>
      <c r="N29" s="8">
        <v>25831423</v>
      </c>
      <c r="O29" s="8">
        <v>8365532</v>
      </c>
      <c r="P29" s="8">
        <v>9049603</v>
      </c>
      <c r="Q29" s="8">
        <v>8578873</v>
      </c>
      <c r="R29" s="8">
        <v>25994008</v>
      </c>
      <c r="S29" s="8"/>
      <c r="T29" s="8"/>
      <c r="U29" s="8"/>
      <c r="V29" s="8"/>
      <c r="W29" s="8">
        <v>78242502</v>
      </c>
      <c r="X29" s="8">
        <v>74646790</v>
      </c>
      <c r="Y29" s="8">
        <v>3595712</v>
      </c>
      <c r="Z29" s="2">
        <v>4.82</v>
      </c>
      <c r="AA29" s="6">
        <v>100159210</v>
      </c>
    </row>
    <row r="30" spans="1:27" ht="13.5">
      <c r="A30" s="25" t="s">
        <v>54</v>
      </c>
      <c r="B30" s="24"/>
      <c r="C30" s="6">
        <v>4995559</v>
      </c>
      <c r="D30" s="6"/>
      <c r="E30" s="7">
        <v>5437390</v>
      </c>
      <c r="F30" s="8">
        <v>5984094</v>
      </c>
      <c r="G30" s="8">
        <v>98354</v>
      </c>
      <c r="H30" s="8">
        <v>231973</v>
      </c>
      <c r="I30" s="8">
        <v>179141</v>
      </c>
      <c r="J30" s="8">
        <v>509468</v>
      </c>
      <c r="K30" s="8">
        <v>483510</v>
      </c>
      <c r="L30" s="8">
        <v>451447</v>
      </c>
      <c r="M30" s="8">
        <v>442803</v>
      </c>
      <c r="N30" s="8">
        <v>1377760</v>
      </c>
      <c r="O30" s="8">
        <v>326837</v>
      </c>
      <c r="P30" s="8">
        <v>354459</v>
      </c>
      <c r="Q30" s="8">
        <v>519810</v>
      </c>
      <c r="R30" s="8">
        <v>1201106</v>
      </c>
      <c r="S30" s="8"/>
      <c r="T30" s="8"/>
      <c r="U30" s="8"/>
      <c r="V30" s="8"/>
      <c r="W30" s="8">
        <v>3088334</v>
      </c>
      <c r="X30" s="8">
        <v>4003612</v>
      </c>
      <c r="Y30" s="8">
        <v>-915278</v>
      </c>
      <c r="Z30" s="2">
        <v>-22.86</v>
      </c>
      <c r="AA30" s="6">
        <v>5984094</v>
      </c>
    </row>
    <row r="31" spans="1:27" ht="13.5">
      <c r="A31" s="25" t="s">
        <v>55</v>
      </c>
      <c r="B31" s="24"/>
      <c r="C31" s="6">
        <v>206348895</v>
      </c>
      <c r="D31" s="6"/>
      <c r="E31" s="7">
        <v>274217982</v>
      </c>
      <c r="F31" s="8">
        <v>274210557</v>
      </c>
      <c r="G31" s="8">
        <v>8154196</v>
      </c>
      <c r="H31" s="8">
        <v>20864631</v>
      </c>
      <c r="I31" s="8">
        <v>19194125</v>
      </c>
      <c r="J31" s="8">
        <v>48212952</v>
      </c>
      <c r="K31" s="8">
        <v>13767655</v>
      </c>
      <c r="L31" s="8">
        <v>16194731</v>
      </c>
      <c r="M31" s="8">
        <v>15763503</v>
      </c>
      <c r="N31" s="8">
        <v>45725889</v>
      </c>
      <c r="O31" s="8">
        <v>11332832</v>
      </c>
      <c r="P31" s="8">
        <v>12702673</v>
      </c>
      <c r="Q31" s="8">
        <v>19402414</v>
      </c>
      <c r="R31" s="8">
        <v>43437919</v>
      </c>
      <c r="S31" s="8"/>
      <c r="T31" s="8"/>
      <c r="U31" s="8"/>
      <c r="V31" s="8"/>
      <c r="W31" s="8">
        <v>137376760</v>
      </c>
      <c r="X31" s="8">
        <v>205477579</v>
      </c>
      <c r="Y31" s="8">
        <v>-68100819</v>
      </c>
      <c r="Z31" s="2">
        <v>-33.14</v>
      </c>
      <c r="AA31" s="6">
        <v>274210557</v>
      </c>
    </row>
    <row r="32" spans="1:27" ht="13.5">
      <c r="A32" s="25" t="s">
        <v>43</v>
      </c>
      <c r="B32" s="24"/>
      <c r="C32" s="6">
        <v>4578464</v>
      </c>
      <c r="D32" s="6"/>
      <c r="E32" s="7">
        <v>12700700</v>
      </c>
      <c r="F32" s="8">
        <v>12015699</v>
      </c>
      <c r="G32" s="8">
        <v>448706</v>
      </c>
      <c r="H32" s="8">
        <v>277168</v>
      </c>
      <c r="I32" s="8">
        <v>1078036</v>
      </c>
      <c r="J32" s="8">
        <v>1803910</v>
      </c>
      <c r="K32" s="8">
        <v>813057</v>
      </c>
      <c r="L32" s="8">
        <v>140448</v>
      </c>
      <c r="M32" s="8">
        <v>92425</v>
      </c>
      <c r="N32" s="8">
        <v>1045930</v>
      </c>
      <c r="O32" s="8">
        <v>486957</v>
      </c>
      <c r="P32" s="8">
        <v>17505</v>
      </c>
      <c r="Q32" s="8">
        <v>2091145</v>
      </c>
      <c r="R32" s="8">
        <v>2595607</v>
      </c>
      <c r="S32" s="8"/>
      <c r="T32" s="8"/>
      <c r="U32" s="8"/>
      <c r="V32" s="8"/>
      <c r="W32" s="8">
        <v>5445447</v>
      </c>
      <c r="X32" s="8">
        <v>9260528</v>
      </c>
      <c r="Y32" s="8">
        <v>-3815081</v>
      </c>
      <c r="Z32" s="2">
        <v>-41.2</v>
      </c>
      <c r="AA32" s="6">
        <v>12015699</v>
      </c>
    </row>
    <row r="33" spans="1:27" ht="13.5">
      <c r="A33" s="25" t="s">
        <v>56</v>
      </c>
      <c r="B33" s="24"/>
      <c r="C33" s="6">
        <v>150147383</v>
      </c>
      <c r="D33" s="6"/>
      <c r="E33" s="7">
        <v>152142798</v>
      </c>
      <c r="F33" s="8">
        <v>172066695</v>
      </c>
      <c r="G33" s="8">
        <v>7164327</v>
      </c>
      <c r="H33" s="8">
        <v>10414649</v>
      </c>
      <c r="I33" s="8">
        <v>11410517</v>
      </c>
      <c r="J33" s="8">
        <v>28989493</v>
      </c>
      <c r="K33" s="8">
        <v>9631131</v>
      </c>
      <c r="L33" s="8">
        <v>10202528</v>
      </c>
      <c r="M33" s="8">
        <v>9646726</v>
      </c>
      <c r="N33" s="8">
        <v>29480385</v>
      </c>
      <c r="O33" s="8">
        <v>20402942</v>
      </c>
      <c r="P33" s="8">
        <v>9655794</v>
      </c>
      <c r="Q33" s="8">
        <v>11868366</v>
      </c>
      <c r="R33" s="8">
        <v>41927102</v>
      </c>
      <c r="S33" s="8"/>
      <c r="T33" s="8"/>
      <c r="U33" s="8"/>
      <c r="V33" s="8"/>
      <c r="W33" s="8">
        <v>100396980</v>
      </c>
      <c r="X33" s="8">
        <v>122719247</v>
      </c>
      <c r="Y33" s="8">
        <v>-22322267</v>
      </c>
      <c r="Z33" s="2">
        <v>-18.19</v>
      </c>
      <c r="AA33" s="6">
        <v>172066695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1005138605</v>
      </c>
      <c r="D35" s="33">
        <f>SUM(D24:D34)</f>
        <v>0</v>
      </c>
      <c r="E35" s="34">
        <f t="shared" si="1"/>
        <v>1019177918</v>
      </c>
      <c r="F35" s="35">
        <f t="shared" si="1"/>
        <v>1059958892</v>
      </c>
      <c r="G35" s="35">
        <f t="shared" si="1"/>
        <v>18623690</v>
      </c>
      <c r="H35" s="35">
        <f t="shared" si="1"/>
        <v>45702507</v>
      </c>
      <c r="I35" s="35">
        <f t="shared" si="1"/>
        <v>46046054</v>
      </c>
      <c r="J35" s="35">
        <f t="shared" si="1"/>
        <v>110372251</v>
      </c>
      <c r="K35" s="35">
        <f t="shared" si="1"/>
        <v>34407503</v>
      </c>
      <c r="L35" s="35">
        <f t="shared" si="1"/>
        <v>39543895</v>
      </c>
      <c r="M35" s="35">
        <f t="shared" si="1"/>
        <v>33443669</v>
      </c>
      <c r="N35" s="35">
        <f t="shared" si="1"/>
        <v>107395067</v>
      </c>
      <c r="O35" s="35">
        <f t="shared" si="1"/>
        <v>212037322</v>
      </c>
      <c r="P35" s="35">
        <f t="shared" si="1"/>
        <v>32409247</v>
      </c>
      <c r="Q35" s="35">
        <f t="shared" si="1"/>
        <v>50261196</v>
      </c>
      <c r="R35" s="35">
        <f t="shared" si="1"/>
        <v>294707765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512475083</v>
      </c>
      <c r="X35" s="35">
        <f t="shared" si="1"/>
        <v>779146454</v>
      </c>
      <c r="Y35" s="35">
        <f t="shared" si="1"/>
        <v>-266671371</v>
      </c>
      <c r="Z35" s="36">
        <f>+IF(X35&lt;&gt;0,+(Y35/X35)*100,0)</f>
        <v>-34.22609056756357</v>
      </c>
      <c r="AA35" s="33">
        <f>SUM(AA24:AA34)</f>
        <v>1059958892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-127724898</v>
      </c>
      <c r="D37" s="46">
        <f>+D21-D35</f>
        <v>0</v>
      </c>
      <c r="E37" s="47">
        <f t="shared" si="2"/>
        <v>30532985</v>
      </c>
      <c r="F37" s="48">
        <f t="shared" si="2"/>
        <v>1240948</v>
      </c>
      <c r="G37" s="48">
        <f t="shared" si="2"/>
        <v>124484397</v>
      </c>
      <c r="H37" s="48">
        <f t="shared" si="2"/>
        <v>65722225</v>
      </c>
      <c r="I37" s="48">
        <f t="shared" si="2"/>
        <v>14214221</v>
      </c>
      <c r="J37" s="48">
        <f t="shared" si="2"/>
        <v>204420843</v>
      </c>
      <c r="K37" s="48">
        <f t="shared" si="2"/>
        <v>30551452</v>
      </c>
      <c r="L37" s="48">
        <f t="shared" si="2"/>
        <v>20735729</v>
      </c>
      <c r="M37" s="48">
        <f t="shared" si="2"/>
        <v>93180719</v>
      </c>
      <c r="N37" s="48">
        <f t="shared" si="2"/>
        <v>144467900</v>
      </c>
      <c r="O37" s="48">
        <f t="shared" si="2"/>
        <v>-210121869</v>
      </c>
      <c r="P37" s="48">
        <f t="shared" si="2"/>
        <v>25050125</v>
      </c>
      <c r="Q37" s="48">
        <f t="shared" si="2"/>
        <v>59650224</v>
      </c>
      <c r="R37" s="48">
        <f t="shared" si="2"/>
        <v>-125421520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223467223</v>
      </c>
      <c r="X37" s="48">
        <f>IF(F21=F35,0,X21-X35)</f>
        <v>12553833</v>
      </c>
      <c r="Y37" s="48">
        <f t="shared" si="2"/>
        <v>210913390</v>
      </c>
      <c r="Z37" s="49">
        <f>+IF(X37&lt;&gt;0,+(Y37/X37)*100,0)</f>
        <v>1680.0716562025318</v>
      </c>
      <c r="AA37" s="46">
        <f>+AA21-AA35</f>
        <v>1240948</v>
      </c>
    </row>
    <row r="38" spans="1:27" ht="22.5" customHeight="1">
      <c r="A38" s="50" t="s">
        <v>60</v>
      </c>
      <c r="B38" s="29"/>
      <c r="C38" s="6">
        <v>120802463</v>
      </c>
      <c r="D38" s="6"/>
      <c r="E38" s="7">
        <v>117440000</v>
      </c>
      <c r="F38" s="8">
        <v>116828047</v>
      </c>
      <c r="G38" s="8"/>
      <c r="H38" s="8"/>
      <c r="I38" s="8">
        <v>14870564</v>
      </c>
      <c r="J38" s="8">
        <v>14870564</v>
      </c>
      <c r="K38" s="8">
        <v>6084789</v>
      </c>
      <c r="L38" s="8">
        <v>29930</v>
      </c>
      <c r="M38" s="8"/>
      <c r="N38" s="8">
        <v>6114719</v>
      </c>
      <c r="O38" s="8">
        <v>11432995</v>
      </c>
      <c r="P38" s="8"/>
      <c r="Q38" s="8">
        <v>19016730</v>
      </c>
      <c r="R38" s="8">
        <v>30449725</v>
      </c>
      <c r="S38" s="8"/>
      <c r="T38" s="8"/>
      <c r="U38" s="8"/>
      <c r="V38" s="8"/>
      <c r="W38" s="8">
        <v>51435008</v>
      </c>
      <c r="X38" s="8">
        <v>87618679</v>
      </c>
      <c r="Y38" s="8">
        <v>-36183671</v>
      </c>
      <c r="Z38" s="2">
        <v>-41.3</v>
      </c>
      <c r="AA38" s="6">
        <v>116828047</v>
      </c>
    </row>
    <row r="39" spans="1:27" ht="57" customHeight="1">
      <c r="A39" s="50" t="s">
        <v>61</v>
      </c>
      <c r="B39" s="29"/>
      <c r="C39" s="28"/>
      <c r="D39" s="28"/>
      <c r="E39" s="7">
        <v>1100000</v>
      </c>
      <c r="F39" s="26">
        <v>100000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424994</v>
      </c>
      <c r="Y39" s="26">
        <v>-424994</v>
      </c>
      <c r="Z39" s="27">
        <v>-100</v>
      </c>
      <c r="AA39" s="28">
        <v>100000</v>
      </c>
    </row>
    <row r="40" spans="1:27" ht="13.5">
      <c r="A40" s="23" t="s">
        <v>62</v>
      </c>
      <c r="B40" s="29"/>
      <c r="C40" s="51">
        <v>77831513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70909078</v>
      </c>
      <c r="D41" s="56">
        <f>SUM(D37:D40)</f>
        <v>0</v>
      </c>
      <c r="E41" s="57">
        <f t="shared" si="3"/>
        <v>149072985</v>
      </c>
      <c r="F41" s="58">
        <f t="shared" si="3"/>
        <v>118168995</v>
      </c>
      <c r="G41" s="58">
        <f t="shared" si="3"/>
        <v>124484397</v>
      </c>
      <c r="H41" s="58">
        <f t="shared" si="3"/>
        <v>65722225</v>
      </c>
      <c r="I41" s="58">
        <f t="shared" si="3"/>
        <v>29084785</v>
      </c>
      <c r="J41" s="58">
        <f t="shared" si="3"/>
        <v>219291407</v>
      </c>
      <c r="K41" s="58">
        <f t="shared" si="3"/>
        <v>36636241</v>
      </c>
      <c r="L41" s="58">
        <f t="shared" si="3"/>
        <v>20765659</v>
      </c>
      <c r="M41" s="58">
        <f t="shared" si="3"/>
        <v>93180719</v>
      </c>
      <c r="N41" s="58">
        <f t="shared" si="3"/>
        <v>150582619</v>
      </c>
      <c r="O41" s="58">
        <f t="shared" si="3"/>
        <v>-198688874</v>
      </c>
      <c r="P41" s="58">
        <f t="shared" si="3"/>
        <v>25050125</v>
      </c>
      <c r="Q41" s="58">
        <f t="shared" si="3"/>
        <v>78666954</v>
      </c>
      <c r="R41" s="58">
        <f t="shared" si="3"/>
        <v>-94971795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274902231</v>
      </c>
      <c r="X41" s="58">
        <f t="shared" si="3"/>
        <v>100597506</v>
      </c>
      <c r="Y41" s="58">
        <f t="shared" si="3"/>
        <v>174304725</v>
      </c>
      <c r="Z41" s="59">
        <f>+IF(X41&lt;&gt;0,+(Y41/X41)*100,0)</f>
        <v>173.26942976101216</v>
      </c>
      <c r="AA41" s="56">
        <f>SUM(AA37:AA40)</f>
        <v>118168995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70909078</v>
      </c>
      <c r="D43" s="64">
        <f>+D41-D42</f>
        <v>0</v>
      </c>
      <c r="E43" s="65">
        <f t="shared" si="4"/>
        <v>149072985</v>
      </c>
      <c r="F43" s="66">
        <f t="shared" si="4"/>
        <v>118168995</v>
      </c>
      <c r="G43" s="66">
        <f t="shared" si="4"/>
        <v>124484397</v>
      </c>
      <c r="H43" s="66">
        <f t="shared" si="4"/>
        <v>65722225</v>
      </c>
      <c r="I43" s="66">
        <f t="shared" si="4"/>
        <v>29084785</v>
      </c>
      <c r="J43" s="66">
        <f t="shared" si="4"/>
        <v>219291407</v>
      </c>
      <c r="K43" s="66">
        <f t="shared" si="4"/>
        <v>36636241</v>
      </c>
      <c r="L43" s="66">
        <f t="shared" si="4"/>
        <v>20765659</v>
      </c>
      <c r="M43" s="66">
        <f t="shared" si="4"/>
        <v>93180719</v>
      </c>
      <c r="N43" s="66">
        <f t="shared" si="4"/>
        <v>150582619</v>
      </c>
      <c r="O43" s="66">
        <f t="shared" si="4"/>
        <v>-198688874</v>
      </c>
      <c r="P43" s="66">
        <f t="shared" si="4"/>
        <v>25050125</v>
      </c>
      <c r="Q43" s="66">
        <f t="shared" si="4"/>
        <v>78666954</v>
      </c>
      <c r="R43" s="66">
        <f t="shared" si="4"/>
        <v>-94971795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274902231</v>
      </c>
      <c r="X43" s="66">
        <f t="shared" si="4"/>
        <v>100597506</v>
      </c>
      <c r="Y43" s="66">
        <f t="shared" si="4"/>
        <v>174304725</v>
      </c>
      <c r="Z43" s="67">
        <f>+IF(X43&lt;&gt;0,+(Y43/X43)*100,0)</f>
        <v>173.26942976101216</v>
      </c>
      <c r="AA43" s="64">
        <f>+AA41-AA42</f>
        <v>118168995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70909078</v>
      </c>
      <c r="D45" s="56">
        <f>SUM(D43:D44)</f>
        <v>0</v>
      </c>
      <c r="E45" s="57">
        <f t="shared" si="5"/>
        <v>149072985</v>
      </c>
      <c r="F45" s="58">
        <f t="shared" si="5"/>
        <v>118168995</v>
      </c>
      <c r="G45" s="58">
        <f t="shared" si="5"/>
        <v>124484397</v>
      </c>
      <c r="H45" s="58">
        <f t="shared" si="5"/>
        <v>65722225</v>
      </c>
      <c r="I45" s="58">
        <f t="shared" si="5"/>
        <v>29084785</v>
      </c>
      <c r="J45" s="58">
        <f t="shared" si="5"/>
        <v>219291407</v>
      </c>
      <c r="K45" s="58">
        <f t="shared" si="5"/>
        <v>36636241</v>
      </c>
      <c r="L45" s="58">
        <f t="shared" si="5"/>
        <v>20765659</v>
      </c>
      <c r="M45" s="58">
        <f t="shared" si="5"/>
        <v>93180719</v>
      </c>
      <c r="N45" s="58">
        <f t="shared" si="5"/>
        <v>150582619</v>
      </c>
      <c r="O45" s="58">
        <f t="shared" si="5"/>
        <v>-198688874</v>
      </c>
      <c r="P45" s="58">
        <f t="shared" si="5"/>
        <v>25050125</v>
      </c>
      <c r="Q45" s="58">
        <f t="shared" si="5"/>
        <v>78666954</v>
      </c>
      <c r="R45" s="58">
        <f t="shared" si="5"/>
        <v>-94971795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274902231</v>
      </c>
      <c r="X45" s="58">
        <f t="shared" si="5"/>
        <v>100597506</v>
      </c>
      <c r="Y45" s="58">
        <f t="shared" si="5"/>
        <v>174304725</v>
      </c>
      <c r="Z45" s="59">
        <f>+IF(X45&lt;&gt;0,+(Y45/X45)*100,0)</f>
        <v>173.26942976101216</v>
      </c>
      <c r="AA45" s="56">
        <f>SUM(AA43:AA44)</f>
        <v>118168995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70909078</v>
      </c>
      <c r="D47" s="71">
        <f>SUM(D45:D46)</f>
        <v>0</v>
      </c>
      <c r="E47" s="72">
        <f t="shared" si="6"/>
        <v>149072985</v>
      </c>
      <c r="F47" s="73">
        <f t="shared" si="6"/>
        <v>118168995</v>
      </c>
      <c r="G47" s="73">
        <f t="shared" si="6"/>
        <v>124484397</v>
      </c>
      <c r="H47" s="74">
        <f t="shared" si="6"/>
        <v>65722225</v>
      </c>
      <c r="I47" s="74">
        <f t="shared" si="6"/>
        <v>29084785</v>
      </c>
      <c r="J47" s="74">
        <f t="shared" si="6"/>
        <v>219291407</v>
      </c>
      <c r="K47" s="74">
        <f t="shared" si="6"/>
        <v>36636241</v>
      </c>
      <c r="L47" s="74">
        <f t="shared" si="6"/>
        <v>20765659</v>
      </c>
      <c r="M47" s="73">
        <f t="shared" si="6"/>
        <v>93180719</v>
      </c>
      <c r="N47" s="73">
        <f t="shared" si="6"/>
        <v>150582619</v>
      </c>
      <c r="O47" s="74">
        <f t="shared" si="6"/>
        <v>-198688874</v>
      </c>
      <c r="P47" s="74">
        <f t="shared" si="6"/>
        <v>25050125</v>
      </c>
      <c r="Q47" s="74">
        <f t="shared" si="6"/>
        <v>78666954</v>
      </c>
      <c r="R47" s="74">
        <f t="shared" si="6"/>
        <v>-94971795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274902231</v>
      </c>
      <c r="X47" s="74">
        <f t="shared" si="6"/>
        <v>100597506</v>
      </c>
      <c r="Y47" s="74">
        <f t="shared" si="6"/>
        <v>174304725</v>
      </c>
      <c r="Z47" s="75">
        <f>+IF(X47&lt;&gt;0,+(Y47/X47)*100,0)</f>
        <v>173.26942976101216</v>
      </c>
      <c r="AA47" s="76">
        <f>SUM(AA45:AA46)</f>
        <v>118168995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-208876</v>
      </c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302264705</v>
      </c>
      <c r="D7" s="6"/>
      <c r="E7" s="7">
        <v>581217856</v>
      </c>
      <c r="F7" s="8">
        <v>541836428</v>
      </c>
      <c r="G7" s="8">
        <v>25749624</v>
      </c>
      <c r="H7" s="8">
        <v>55165481</v>
      </c>
      <c r="I7" s="8">
        <v>26144906</v>
      </c>
      <c r="J7" s="8">
        <v>107060011</v>
      </c>
      <c r="K7" s="8">
        <v>26562399</v>
      </c>
      <c r="L7" s="8">
        <v>22265631</v>
      </c>
      <c r="M7" s="8">
        <v>31866534</v>
      </c>
      <c r="N7" s="8">
        <v>80694564</v>
      </c>
      <c r="O7" s="8">
        <v>57866136</v>
      </c>
      <c r="P7" s="8">
        <v>27375714</v>
      </c>
      <c r="Q7" s="8">
        <v>60741434</v>
      </c>
      <c r="R7" s="8">
        <v>145983284</v>
      </c>
      <c r="S7" s="8"/>
      <c r="T7" s="8"/>
      <c r="U7" s="8"/>
      <c r="V7" s="8"/>
      <c r="W7" s="8">
        <v>333737859</v>
      </c>
      <c r="X7" s="8">
        <v>406377314</v>
      </c>
      <c r="Y7" s="8">
        <v>-72639455</v>
      </c>
      <c r="Z7" s="2">
        <v>-17.87</v>
      </c>
      <c r="AA7" s="6">
        <v>541836428</v>
      </c>
    </row>
    <row r="8" spans="1:27" ht="13.5">
      <c r="A8" s="25" t="s">
        <v>34</v>
      </c>
      <c r="B8" s="24"/>
      <c r="C8" s="6">
        <v>92970231</v>
      </c>
      <c r="D8" s="6"/>
      <c r="E8" s="7">
        <v>133236910</v>
      </c>
      <c r="F8" s="8">
        <v>75119149</v>
      </c>
      <c r="G8" s="8">
        <v>9528024</v>
      </c>
      <c r="H8" s="8">
        <v>18222266</v>
      </c>
      <c r="I8" s="8">
        <v>8206852</v>
      </c>
      <c r="J8" s="8">
        <v>35957142</v>
      </c>
      <c r="K8" s="8">
        <v>8699851</v>
      </c>
      <c r="L8" s="8">
        <v>8217071</v>
      </c>
      <c r="M8" s="8">
        <v>7417523</v>
      </c>
      <c r="N8" s="8">
        <v>24334445</v>
      </c>
      <c r="O8" s="8">
        <v>17828522</v>
      </c>
      <c r="P8" s="8">
        <v>10711092</v>
      </c>
      <c r="Q8" s="8">
        <v>18666146</v>
      </c>
      <c r="R8" s="8">
        <v>47205760</v>
      </c>
      <c r="S8" s="8"/>
      <c r="T8" s="8"/>
      <c r="U8" s="8"/>
      <c r="V8" s="8"/>
      <c r="W8" s="8">
        <v>107497347</v>
      </c>
      <c r="X8" s="8">
        <v>56339359</v>
      </c>
      <c r="Y8" s="8">
        <v>51157988</v>
      </c>
      <c r="Z8" s="2">
        <v>90.8</v>
      </c>
      <c r="AA8" s="6">
        <v>75119149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3430892</v>
      </c>
      <c r="D11" s="6"/>
      <c r="E11" s="7">
        <v>739713</v>
      </c>
      <c r="F11" s="8">
        <v>739713</v>
      </c>
      <c r="G11" s="8">
        <v>62996</v>
      </c>
      <c r="H11" s="8">
        <v>153738</v>
      </c>
      <c r="I11" s="8">
        <v>6245</v>
      </c>
      <c r="J11" s="8">
        <v>222979</v>
      </c>
      <c r="K11" s="8">
        <v>20208</v>
      </c>
      <c r="L11" s="8"/>
      <c r="M11" s="8">
        <v>675</v>
      </c>
      <c r="N11" s="8">
        <v>20883</v>
      </c>
      <c r="O11" s="8">
        <v>-8000</v>
      </c>
      <c r="P11" s="8">
        <v>-4000</v>
      </c>
      <c r="Q11" s="8">
        <v>13472</v>
      </c>
      <c r="R11" s="8">
        <v>1472</v>
      </c>
      <c r="S11" s="8"/>
      <c r="T11" s="8"/>
      <c r="U11" s="8"/>
      <c r="V11" s="8"/>
      <c r="W11" s="8">
        <v>245334</v>
      </c>
      <c r="X11" s="8">
        <v>554784</v>
      </c>
      <c r="Y11" s="8">
        <v>-309450</v>
      </c>
      <c r="Z11" s="2">
        <v>-55.78</v>
      </c>
      <c r="AA11" s="6">
        <v>739713</v>
      </c>
    </row>
    <row r="12" spans="1:27" ht="13.5">
      <c r="A12" s="25" t="s">
        <v>37</v>
      </c>
      <c r="B12" s="29"/>
      <c r="C12" s="6">
        <v>7846784</v>
      </c>
      <c r="D12" s="6"/>
      <c r="E12" s="7">
        <v>3358110</v>
      </c>
      <c r="F12" s="8">
        <v>2535182</v>
      </c>
      <c r="G12" s="8">
        <v>236065</v>
      </c>
      <c r="H12" s="8">
        <v>1573575</v>
      </c>
      <c r="I12" s="8">
        <v>1246132</v>
      </c>
      <c r="J12" s="8">
        <v>3055772</v>
      </c>
      <c r="K12" s="8">
        <v>97719</v>
      </c>
      <c r="L12" s="8">
        <v>836864</v>
      </c>
      <c r="M12" s="8">
        <v>505997</v>
      </c>
      <c r="N12" s="8">
        <v>1440580</v>
      </c>
      <c r="O12" s="8">
        <v>2010552</v>
      </c>
      <c r="P12" s="8">
        <v>592308</v>
      </c>
      <c r="Q12" s="8">
        <v>1031159</v>
      </c>
      <c r="R12" s="8">
        <v>3634019</v>
      </c>
      <c r="S12" s="8"/>
      <c r="T12" s="8"/>
      <c r="U12" s="8"/>
      <c r="V12" s="8"/>
      <c r="W12" s="8">
        <v>8130371</v>
      </c>
      <c r="X12" s="8">
        <v>1901384</v>
      </c>
      <c r="Y12" s="8">
        <v>6228987</v>
      </c>
      <c r="Z12" s="2">
        <v>327.6</v>
      </c>
      <c r="AA12" s="6">
        <v>2535182</v>
      </c>
    </row>
    <row r="13" spans="1:27" ht="13.5">
      <c r="A13" s="23" t="s">
        <v>38</v>
      </c>
      <c r="B13" s="29"/>
      <c r="C13" s="6">
        <v>32160809</v>
      </c>
      <c r="D13" s="6"/>
      <c r="E13" s="7">
        <v>1136871</v>
      </c>
      <c r="F13" s="8">
        <v>1136871</v>
      </c>
      <c r="G13" s="8"/>
      <c r="H13" s="8">
        <v>-598</v>
      </c>
      <c r="I13" s="8"/>
      <c r="J13" s="8">
        <v>-598</v>
      </c>
      <c r="K13" s="8"/>
      <c r="L13" s="8"/>
      <c r="M13" s="8">
        <v>-6611</v>
      </c>
      <c r="N13" s="8">
        <v>-6611</v>
      </c>
      <c r="O13" s="8"/>
      <c r="P13" s="8"/>
      <c r="Q13" s="8">
        <v>-43038</v>
      </c>
      <c r="R13" s="8">
        <v>-43038</v>
      </c>
      <c r="S13" s="8"/>
      <c r="T13" s="8"/>
      <c r="U13" s="8"/>
      <c r="V13" s="8"/>
      <c r="W13" s="8">
        <v>-50247</v>
      </c>
      <c r="X13" s="8">
        <v>852654</v>
      </c>
      <c r="Y13" s="8">
        <v>-902901</v>
      </c>
      <c r="Z13" s="2">
        <v>-105.89</v>
      </c>
      <c r="AA13" s="6">
        <v>1136871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7520</v>
      </c>
      <c r="F15" s="8">
        <v>7520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5639</v>
      </c>
      <c r="Y15" s="8">
        <v>-5639</v>
      </c>
      <c r="Z15" s="2">
        <v>-100</v>
      </c>
      <c r="AA15" s="6">
        <v>7520</v>
      </c>
    </row>
    <row r="16" spans="1:27" ht="13.5">
      <c r="A16" s="23" t="s">
        <v>41</v>
      </c>
      <c r="B16" s="29"/>
      <c r="C16" s="6">
        <v>51750</v>
      </c>
      <c r="D16" s="6"/>
      <c r="E16" s="7">
        <v>500000</v>
      </c>
      <c r="F16" s="8">
        <v>500000</v>
      </c>
      <c r="G16" s="8"/>
      <c r="H16" s="8"/>
      <c r="I16" s="8"/>
      <c r="J16" s="8"/>
      <c r="K16" s="8"/>
      <c r="L16" s="8">
        <v>5750</v>
      </c>
      <c r="M16" s="8"/>
      <c r="N16" s="8">
        <v>5750</v>
      </c>
      <c r="O16" s="8"/>
      <c r="P16" s="8"/>
      <c r="Q16" s="8"/>
      <c r="R16" s="8"/>
      <c r="S16" s="8"/>
      <c r="T16" s="8"/>
      <c r="U16" s="8"/>
      <c r="V16" s="8"/>
      <c r="W16" s="8">
        <v>5750</v>
      </c>
      <c r="X16" s="8">
        <v>374999</v>
      </c>
      <c r="Y16" s="8">
        <v>-369249</v>
      </c>
      <c r="Z16" s="2">
        <v>-98.47</v>
      </c>
      <c r="AA16" s="6">
        <v>500000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700977501</v>
      </c>
      <c r="D18" s="6"/>
      <c r="E18" s="7">
        <v>496799868</v>
      </c>
      <c r="F18" s="8">
        <v>468099274</v>
      </c>
      <c r="G18" s="8">
        <v>194273241</v>
      </c>
      <c r="H18" s="8">
        <v>265782041</v>
      </c>
      <c r="I18" s="8">
        <v>2332932</v>
      </c>
      <c r="J18" s="8">
        <v>462388214</v>
      </c>
      <c r="K18" s="8">
        <v>24678887</v>
      </c>
      <c r="L18" s="8">
        <v>7243579</v>
      </c>
      <c r="M18" s="8">
        <v>159922419</v>
      </c>
      <c r="N18" s="8">
        <v>191844885</v>
      </c>
      <c r="O18" s="8">
        <v>795450</v>
      </c>
      <c r="P18" s="8">
        <v>7111297</v>
      </c>
      <c r="Q18" s="8">
        <v>269022158</v>
      </c>
      <c r="R18" s="8">
        <v>276928905</v>
      </c>
      <c r="S18" s="8"/>
      <c r="T18" s="8"/>
      <c r="U18" s="8"/>
      <c r="V18" s="8"/>
      <c r="W18" s="8">
        <v>931162004</v>
      </c>
      <c r="X18" s="8">
        <v>351074449</v>
      </c>
      <c r="Y18" s="8">
        <v>580087555</v>
      </c>
      <c r="Z18" s="2">
        <v>165.23</v>
      </c>
      <c r="AA18" s="6">
        <v>468099274</v>
      </c>
    </row>
    <row r="19" spans="1:27" ht="13.5">
      <c r="A19" s="23" t="s">
        <v>44</v>
      </c>
      <c r="B19" s="29"/>
      <c r="C19" s="6">
        <v>15059312</v>
      </c>
      <c r="D19" s="6"/>
      <c r="E19" s="7">
        <v>17400801</v>
      </c>
      <c r="F19" s="26">
        <v>82716788</v>
      </c>
      <c r="G19" s="26">
        <v>2267335</v>
      </c>
      <c r="H19" s="26">
        <v>3086703</v>
      </c>
      <c r="I19" s="26">
        <v>322537</v>
      </c>
      <c r="J19" s="26">
        <v>5676575</v>
      </c>
      <c r="K19" s="26">
        <v>1728142</v>
      </c>
      <c r="L19" s="26">
        <v>179898</v>
      </c>
      <c r="M19" s="26">
        <v>342134</v>
      </c>
      <c r="N19" s="26">
        <v>2250174</v>
      </c>
      <c r="O19" s="26">
        <v>693290</v>
      </c>
      <c r="P19" s="26">
        <v>162131</v>
      </c>
      <c r="Q19" s="26">
        <v>391992</v>
      </c>
      <c r="R19" s="26">
        <v>1247413</v>
      </c>
      <c r="S19" s="26"/>
      <c r="T19" s="26"/>
      <c r="U19" s="26"/>
      <c r="V19" s="26"/>
      <c r="W19" s="26">
        <v>9174162</v>
      </c>
      <c r="X19" s="26">
        <v>62037587</v>
      </c>
      <c r="Y19" s="26">
        <v>-52863425</v>
      </c>
      <c r="Z19" s="27">
        <v>-85.21</v>
      </c>
      <c r="AA19" s="28">
        <v>82716788</v>
      </c>
    </row>
    <row r="20" spans="1:27" ht="13.5">
      <c r="A20" s="23" t="s">
        <v>45</v>
      </c>
      <c r="B20" s="29"/>
      <c r="C20" s="6">
        <v>104010006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1258563114</v>
      </c>
      <c r="D21" s="33">
        <f t="shared" si="0"/>
        <v>0</v>
      </c>
      <c r="E21" s="34">
        <f t="shared" si="0"/>
        <v>1234397649</v>
      </c>
      <c r="F21" s="35">
        <f t="shared" si="0"/>
        <v>1172690925</v>
      </c>
      <c r="G21" s="35">
        <f t="shared" si="0"/>
        <v>232117285</v>
      </c>
      <c r="H21" s="35">
        <f t="shared" si="0"/>
        <v>343983206</v>
      </c>
      <c r="I21" s="35">
        <f t="shared" si="0"/>
        <v>38259604</v>
      </c>
      <c r="J21" s="35">
        <f t="shared" si="0"/>
        <v>614360095</v>
      </c>
      <c r="K21" s="35">
        <f t="shared" si="0"/>
        <v>61787206</v>
      </c>
      <c r="L21" s="35">
        <f t="shared" si="0"/>
        <v>38748793</v>
      </c>
      <c r="M21" s="35">
        <f t="shared" si="0"/>
        <v>200048671</v>
      </c>
      <c r="N21" s="35">
        <f t="shared" si="0"/>
        <v>300584670</v>
      </c>
      <c r="O21" s="35">
        <f t="shared" si="0"/>
        <v>79185950</v>
      </c>
      <c r="P21" s="35">
        <f t="shared" si="0"/>
        <v>45948542</v>
      </c>
      <c r="Q21" s="35">
        <f t="shared" si="0"/>
        <v>349823323</v>
      </c>
      <c r="R21" s="35">
        <f t="shared" si="0"/>
        <v>474957815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1389902580</v>
      </c>
      <c r="X21" s="35">
        <f t="shared" si="0"/>
        <v>879518169</v>
      </c>
      <c r="Y21" s="35">
        <f t="shared" si="0"/>
        <v>510384411</v>
      </c>
      <c r="Z21" s="36">
        <f>+IF(X21&lt;&gt;0,+(Y21/X21)*100,0)</f>
        <v>58.030001993057176</v>
      </c>
      <c r="AA21" s="33">
        <f>SUM(AA5:AA20)</f>
        <v>1172690925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400263641</v>
      </c>
      <c r="D24" s="6"/>
      <c r="E24" s="7">
        <v>383261790</v>
      </c>
      <c r="F24" s="8">
        <v>369531785</v>
      </c>
      <c r="G24" s="8">
        <v>33489592</v>
      </c>
      <c r="H24" s="8">
        <v>84630754</v>
      </c>
      <c r="I24" s="8">
        <v>33586449</v>
      </c>
      <c r="J24" s="8">
        <v>151706795</v>
      </c>
      <c r="K24" s="8">
        <v>33352406</v>
      </c>
      <c r="L24" s="8">
        <v>33340515</v>
      </c>
      <c r="M24" s="8">
        <v>33012236</v>
      </c>
      <c r="N24" s="8">
        <v>99705157</v>
      </c>
      <c r="O24" s="8">
        <v>66154192</v>
      </c>
      <c r="P24" s="8">
        <v>33075026</v>
      </c>
      <c r="Q24" s="8">
        <v>58037933</v>
      </c>
      <c r="R24" s="8">
        <v>157267151</v>
      </c>
      <c r="S24" s="8"/>
      <c r="T24" s="8"/>
      <c r="U24" s="8"/>
      <c r="V24" s="8"/>
      <c r="W24" s="8">
        <v>408679103</v>
      </c>
      <c r="X24" s="8">
        <v>277148780</v>
      </c>
      <c r="Y24" s="8">
        <v>131530323</v>
      </c>
      <c r="Z24" s="2">
        <v>47.46</v>
      </c>
      <c r="AA24" s="6">
        <v>369531785</v>
      </c>
    </row>
    <row r="25" spans="1:27" ht="13.5">
      <c r="A25" s="25" t="s">
        <v>49</v>
      </c>
      <c r="B25" s="24"/>
      <c r="C25" s="6">
        <v>9440738</v>
      </c>
      <c r="D25" s="6"/>
      <c r="E25" s="7">
        <v>12388634</v>
      </c>
      <c r="F25" s="8">
        <v>12388634</v>
      </c>
      <c r="G25" s="8">
        <v>704016</v>
      </c>
      <c r="H25" s="8">
        <v>1414240</v>
      </c>
      <c r="I25" s="8">
        <v>704872</v>
      </c>
      <c r="J25" s="8">
        <v>2823128</v>
      </c>
      <c r="K25" s="8">
        <v>790083</v>
      </c>
      <c r="L25" s="8">
        <v>801132</v>
      </c>
      <c r="M25" s="8">
        <v>788774</v>
      </c>
      <c r="N25" s="8">
        <v>2379989</v>
      </c>
      <c r="O25" s="8">
        <v>1559424</v>
      </c>
      <c r="P25" s="8">
        <v>809062</v>
      </c>
      <c r="Q25" s="8">
        <v>1592146</v>
      </c>
      <c r="R25" s="8">
        <v>3960632</v>
      </c>
      <c r="S25" s="8"/>
      <c r="T25" s="8"/>
      <c r="U25" s="8"/>
      <c r="V25" s="8"/>
      <c r="W25" s="8">
        <v>9163749</v>
      </c>
      <c r="X25" s="8">
        <v>9291470</v>
      </c>
      <c r="Y25" s="8">
        <v>-127721</v>
      </c>
      <c r="Z25" s="2">
        <v>-1.37</v>
      </c>
      <c r="AA25" s="6">
        <v>12388634</v>
      </c>
    </row>
    <row r="26" spans="1:27" ht="13.5">
      <c r="A26" s="25" t="s">
        <v>50</v>
      </c>
      <c r="B26" s="24"/>
      <c r="C26" s="6">
        <v>20948605</v>
      </c>
      <c r="D26" s="6"/>
      <c r="E26" s="7">
        <v>25000</v>
      </c>
      <c r="F26" s="8">
        <v>10000000</v>
      </c>
      <c r="G26" s="8"/>
      <c r="H26" s="8"/>
      <c r="I26" s="8"/>
      <c r="J26" s="8"/>
      <c r="K26" s="8"/>
      <c r="L26" s="8"/>
      <c r="M26" s="8"/>
      <c r="N26" s="8"/>
      <c r="O26" s="8"/>
      <c r="P26" s="8">
        <v>1500</v>
      </c>
      <c r="Q26" s="8">
        <v>9521038</v>
      </c>
      <c r="R26" s="8">
        <v>9522538</v>
      </c>
      <c r="S26" s="8"/>
      <c r="T26" s="8"/>
      <c r="U26" s="8"/>
      <c r="V26" s="8"/>
      <c r="W26" s="8">
        <v>9522538</v>
      </c>
      <c r="X26" s="8">
        <v>7499998</v>
      </c>
      <c r="Y26" s="8">
        <v>2022540</v>
      </c>
      <c r="Z26" s="2">
        <v>26.97</v>
      </c>
      <c r="AA26" s="6">
        <v>10000000</v>
      </c>
    </row>
    <row r="27" spans="1:27" ht="13.5">
      <c r="A27" s="25" t="s">
        <v>51</v>
      </c>
      <c r="B27" s="24"/>
      <c r="C27" s="6">
        <v>217420254</v>
      </c>
      <c r="D27" s="6"/>
      <c r="E27" s="7">
        <v>50316308</v>
      </c>
      <c r="F27" s="8">
        <v>239999999</v>
      </c>
      <c r="G27" s="8"/>
      <c r="H27" s="8">
        <v>9532</v>
      </c>
      <c r="I27" s="8">
        <v>21168</v>
      </c>
      <c r="J27" s="8">
        <v>30700</v>
      </c>
      <c r="K27" s="8">
        <v>16428</v>
      </c>
      <c r="L27" s="8">
        <v>21389</v>
      </c>
      <c r="M27" s="8">
        <v>16428</v>
      </c>
      <c r="N27" s="8">
        <v>54245</v>
      </c>
      <c r="O27" s="8"/>
      <c r="P27" s="8">
        <v>112260742</v>
      </c>
      <c r="Q27" s="8">
        <v>28065186</v>
      </c>
      <c r="R27" s="8">
        <v>140325928</v>
      </c>
      <c r="S27" s="8"/>
      <c r="T27" s="8"/>
      <c r="U27" s="8"/>
      <c r="V27" s="8"/>
      <c r="W27" s="8">
        <v>140410873</v>
      </c>
      <c r="X27" s="8">
        <v>180000002</v>
      </c>
      <c r="Y27" s="8">
        <v>-39589129</v>
      </c>
      <c r="Z27" s="2">
        <v>-21.99</v>
      </c>
      <c r="AA27" s="6">
        <v>239999999</v>
      </c>
    </row>
    <row r="28" spans="1:27" ht="13.5">
      <c r="A28" s="25" t="s">
        <v>52</v>
      </c>
      <c r="B28" s="24"/>
      <c r="C28" s="6">
        <v>11331240</v>
      </c>
      <c r="D28" s="6"/>
      <c r="E28" s="7">
        <v>1857596</v>
      </c>
      <c r="F28" s="8">
        <v>5073562</v>
      </c>
      <c r="G28" s="8">
        <v>260298</v>
      </c>
      <c r="H28" s="8">
        <v>2261400</v>
      </c>
      <c r="I28" s="8">
        <v>1707880</v>
      </c>
      <c r="J28" s="8">
        <v>4229578</v>
      </c>
      <c r="K28" s="8">
        <v>547166</v>
      </c>
      <c r="L28" s="8">
        <v>437679</v>
      </c>
      <c r="M28" s="8">
        <v>763588</v>
      </c>
      <c r="N28" s="8">
        <v>1748433</v>
      </c>
      <c r="O28" s="8">
        <v>-88280</v>
      </c>
      <c r="P28" s="8">
        <v>369163</v>
      </c>
      <c r="Q28" s="8">
        <v>2180156</v>
      </c>
      <c r="R28" s="8">
        <v>2461039</v>
      </c>
      <c r="S28" s="8"/>
      <c r="T28" s="8"/>
      <c r="U28" s="8"/>
      <c r="V28" s="8"/>
      <c r="W28" s="8">
        <v>8439050</v>
      </c>
      <c r="X28" s="8">
        <v>3805171</v>
      </c>
      <c r="Y28" s="8">
        <v>4633879</v>
      </c>
      <c r="Z28" s="2">
        <v>121.78</v>
      </c>
      <c r="AA28" s="6">
        <v>5073562</v>
      </c>
    </row>
    <row r="29" spans="1:27" ht="13.5">
      <c r="A29" s="25" t="s">
        <v>53</v>
      </c>
      <c r="B29" s="24"/>
      <c r="C29" s="6">
        <v>132206733</v>
      </c>
      <c r="D29" s="6"/>
      <c r="E29" s="7">
        <v>130625000</v>
      </c>
      <c r="F29" s="8">
        <v>106625000</v>
      </c>
      <c r="G29" s="8"/>
      <c r="H29" s="8">
        <v>32815645</v>
      </c>
      <c r="I29" s="8"/>
      <c r="J29" s="8">
        <v>32815645</v>
      </c>
      <c r="K29" s="8">
        <v>21930038</v>
      </c>
      <c r="L29" s="8"/>
      <c r="M29" s="8">
        <v>120200</v>
      </c>
      <c r="N29" s="8">
        <v>22050238</v>
      </c>
      <c r="O29" s="8">
        <v>2300260</v>
      </c>
      <c r="P29" s="8">
        <v>673396</v>
      </c>
      <c r="Q29" s="8"/>
      <c r="R29" s="8">
        <v>2973656</v>
      </c>
      <c r="S29" s="8"/>
      <c r="T29" s="8"/>
      <c r="U29" s="8"/>
      <c r="V29" s="8"/>
      <c r="W29" s="8">
        <v>57839539</v>
      </c>
      <c r="X29" s="8">
        <v>79968749</v>
      </c>
      <c r="Y29" s="8">
        <v>-22129210</v>
      </c>
      <c r="Z29" s="2">
        <v>-27.67</v>
      </c>
      <c r="AA29" s="6">
        <v>106625000</v>
      </c>
    </row>
    <row r="30" spans="1:27" ht="13.5">
      <c r="A30" s="25" t="s">
        <v>54</v>
      </c>
      <c r="B30" s="24"/>
      <c r="C30" s="6">
        <v>13018416</v>
      </c>
      <c r="D30" s="6"/>
      <c r="E30" s="7">
        <v>14739817</v>
      </c>
      <c r="F30" s="8">
        <v>12431436</v>
      </c>
      <c r="G30" s="8">
        <v>1537089</v>
      </c>
      <c r="H30" s="8">
        <v>2200433</v>
      </c>
      <c r="I30" s="8">
        <v>438305</v>
      </c>
      <c r="J30" s="8">
        <v>4175827</v>
      </c>
      <c r="K30" s="8">
        <v>516052</v>
      </c>
      <c r="L30" s="8">
        <v>1241910</v>
      </c>
      <c r="M30" s="8">
        <v>949130</v>
      </c>
      <c r="N30" s="8">
        <v>2707092</v>
      </c>
      <c r="O30" s="8">
        <v>2623872</v>
      </c>
      <c r="P30" s="8">
        <v>453417</v>
      </c>
      <c r="Q30" s="8">
        <v>1384788</v>
      </c>
      <c r="R30" s="8">
        <v>4462077</v>
      </c>
      <c r="S30" s="8"/>
      <c r="T30" s="8"/>
      <c r="U30" s="8"/>
      <c r="V30" s="8"/>
      <c r="W30" s="8">
        <v>11344996</v>
      </c>
      <c r="X30" s="8">
        <v>9323574</v>
      </c>
      <c r="Y30" s="8">
        <v>2021422</v>
      </c>
      <c r="Z30" s="2">
        <v>21.68</v>
      </c>
      <c r="AA30" s="6">
        <v>12431436</v>
      </c>
    </row>
    <row r="31" spans="1:27" ht="13.5">
      <c r="A31" s="25" t="s">
        <v>55</v>
      </c>
      <c r="B31" s="24"/>
      <c r="C31" s="6">
        <v>204309833</v>
      </c>
      <c r="D31" s="6"/>
      <c r="E31" s="7">
        <v>215434603</v>
      </c>
      <c r="F31" s="8">
        <v>213646059</v>
      </c>
      <c r="G31" s="8">
        <v>21087944</v>
      </c>
      <c r="H31" s="8">
        <v>42756188</v>
      </c>
      <c r="I31" s="8">
        <v>12295255</v>
      </c>
      <c r="J31" s="8">
        <v>76139387</v>
      </c>
      <c r="K31" s="8">
        <v>6227772</v>
      </c>
      <c r="L31" s="8">
        <v>9187415</v>
      </c>
      <c r="M31" s="8">
        <v>9477616</v>
      </c>
      <c r="N31" s="8">
        <v>24892803</v>
      </c>
      <c r="O31" s="8">
        <v>8203164</v>
      </c>
      <c r="P31" s="8">
        <v>10345202</v>
      </c>
      <c r="Q31" s="8">
        <v>25383553</v>
      </c>
      <c r="R31" s="8">
        <v>43931919</v>
      </c>
      <c r="S31" s="8"/>
      <c r="T31" s="8"/>
      <c r="U31" s="8"/>
      <c r="V31" s="8"/>
      <c r="W31" s="8">
        <v>144964109</v>
      </c>
      <c r="X31" s="8">
        <v>160234533</v>
      </c>
      <c r="Y31" s="8">
        <v>-15270424</v>
      </c>
      <c r="Z31" s="2">
        <v>-9.53</v>
      </c>
      <c r="AA31" s="6">
        <v>213646059</v>
      </c>
    </row>
    <row r="32" spans="1:27" ht="13.5">
      <c r="A32" s="25" t="s">
        <v>43</v>
      </c>
      <c r="B32" s="24"/>
      <c r="C32" s="6">
        <v>88</v>
      </c>
      <c r="D32" s="6"/>
      <c r="E32" s="7">
        <v>18723364</v>
      </c>
      <c r="F32" s="8">
        <v>18723364</v>
      </c>
      <c r="G32" s="8"/>
      <c r="H32" s="8"/>
      <c r="I32" s="8"/>
      <c r="J32" s="8"/>
      <c r="K32" s="8"/>
      <c r="L32" s="8"/>
      <c r="M32" s="8">
        <v>1468188</v>
      </c>
      <c r="N32" s="8">
        <v>1468188</v>
      </c>
      <c r="O32" s="8"/>
      <c r="P32" s="8"/>
      <c r="Q32" s="8">
        <v>7067598</v>
      </c>
      <c r="R32" s="8">
        <v>7067598</v>
      </c>
      <c r="S32" s="8"/>
      <c r="T32" s="8"/>
      <c r="U32" s="8"/>
      <c r="V32" s="8"/>
      <c r="W32" s="8">
        <v>8535786</v>
      </c>
      <c r="X32" s="8">
        <v>14042521</v>
      </c>
      <c r="Y32" s="8">
        <v>-5506735</v>
      </c>
      <c r="Z32" s="2">
        <v>-39.21</v>
      </c>
      <c r="AA32" s="6">
        <v>18723364</v>
      </c>
    </row>
    <row r="33" spans="1:27" ht="13.5">
      <c r="A33" s="25" t="s">
        <v>56</v>
      </c>
      <c r="B33" s="24"/>
      <c r="C33" s="6">
        <v>291204289</v>
      </c>
      <c r="D33" s="6"/>
      <c r="E33" s="7">
        <v>314882767</v>
      </c>
      <c r="F33" s="8">
        <v>233412302</v>
      </c>
      <c r="G33" s="8">
        <v>29814105</v>
      </c>
      <c r="H33" s="8">
        <v>51755852</v>
      </c>
      <c r="I33" s="8">
        <v>10554234</v>
      </c>
      <c r="J33" s="8">
        <v>92124191</v>
      </c>
      <c r="K33" s="8">
        <v>19403559</v>
      </c>
      <c r="L33" s="8">
        <v>17032729</v>
      </c>
      <c r="M33" s="8">
        <v>32435821</v>
      </c>
      <c r="N33" s="8">
        <v>68872109</v>
      </c>
      <c r="O33" s="8">
        <v>22804456</v>
      </c>
      <c r="P33" s="8">
        <v>10822002</v>
      </c>
      <c r="Q33" s="8">
        <v>39553595</v>
      </c>
      <c r="R33" s="8">
        <v>73180053</v>
      </c>
      <c r="S33" s="8"/>
      <c r="T33" s="8"/>
      <c r="U33" s="8"/>
      <c r="V33" s="8"/>
      <c r="W33" s="8">
        <v>234176353</v>
      </c>
      <c r="X33" s="8">
        <v>175059203</v>
      </c>
      <c r="Y33" s="8">
        <v>59117150</v>
      </c>
      <c r="Z33" s="2">
        <v>33.77</v>
      </c>
      <c r="AA33" s="6">
        <v>233412302</v>
      </c>
    </row>
    <row r="34" spans="1:27" ht="13.5">
      <c r="A34" s="23" t="s">
        <v>57</v>
      </c>
      <c r="B34" s="29"/>
      <c r="C34" s="6">
        <v>54186545</v>
      </c>
      <c r="D34" s="6"/>
      <c r="E34" s="7">
        <v>56933476</v>
      </c>
      <c r="F34" s="8">
        <v>55433476</v>
      </c>
      <c r="G34" s="8">
        <v>773924</v>
      </c>
      <c r="H34" s="8">
        <v>1115117</v>
      </c>
      <c r="I34" s="8">
        <v>449449</v>
      </c>
      <c r="J34" s="8">
        <v>2338490</v>
      </c>
      <c r="K34" s="8">
        <v>779036</v>
      </c>
      <c r="L34" s="8">
        <v>460363</v>
      </c>
      <c r="M34" s="8">
        <v>453472</v>
      </c>
      <c r="N34" s="8">
        <v>1692871</v>
      </c>
      <c r="O34" s="8">
        <v>1227938</v>
      </c>
      <c r="P34" s="8">
        <v>482720</v>
      </c>
      <c r="Q34" s="8">
        <v>535716</v>
      </c>
      <c r="R34" s="8">
        <v>2246374</v>
      </c>
      <c r="S34" s="8"/>
      <c r="T34" s="8"/>
      <c r="U34" s="8"/>
      <c r="V34" s="8"/>
      <c r="W34" s="8">
        <v>6277735</v>
      </c>
      <c r="X34" s="8">
        <v>41575105</v>
      </c>
      <c r="Y34" s="8">
        <v>-35297370</v>
      </c>
      <c r="Z34" s="2">
        <v>-84.9</v>
      </c>
      <c r="AA34" s="6">
        <v>55433476</v>
      </c>
    </row>
    <row r="35" spans="1:27" ht="12.75">
      <c r="A35" s="40" t="s">
        <v>58</v>
      </c>
      <c r="B35" s="32"/>
      <c r="C35" s="33">
        <f aca="true" t="shared" si="1" ref="C35:Y35">SUM(C24:C34)</f>
        <v>1354330382</v>
      </c>
      <c r="D35" s="33">
        <f>SUM(D24:D34)</f>
        <v>0</v>
      </c>
      <c r="E35" s="34">
        <f t="shared" si="1"/>
        <v>1199188355</v>
      </c>
      <c r="F35" s="35">
        <f t="shared" si="1"/>
        <v>1277265617</v>
      </c>
      <c r="G35" s="35">
        <f t="shared" si="1"/>
        <v>87666968</v>
      </c>
      <c r="H35" s="35">
        <f t="shared" si="1"/>
        <v>218959161</v>
      </c>
      <c r="I35" s="35">
        <f t="shared" si="1"/>
        <v>59757612</v>
      </c>
      <c r="J35" s="35">
        <f t="shared" si="1"/>
        <v>366383741</v>
      </c>
      <c r="K35" s="35">
        <f t="shared" si="1"/>
        <v>83562540</v>
      </c>
      <c r="L35" s="35">
        <f t="shared" si="1"/>
        <v>62523132</v>
      </c>
      <c r="M35" s="35">
        <f t="shared" si="1"/>
        <v>79485453</v>
      </c>
      <c r="N35" s="35">
        <f t="shared" si="1"/>
        <v>225571125</v>
      </c>
      <c r="O35" s="35">
        <f t="shared" si="1"/>
        <v>104785026</v>
      </c>
      <c r="P35" s="35">
        <f t="shared" si="1"/>
        <v>169292230</v>
      </c>
      <c r="Q35" s="35">
        <f t="shared" si="1"/>
        <v>173321709</v>
      </c>
      <c r="R35" s="35">
        <f t="shared" si="1"/>
        <v>447398965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1039353831</v>
      </c>
      <c r="X35" s="35">
        <f t="shared" si="1"/>
        <v>957949106</v>
      </c>
      <c r="Y35" s="35">
        <f t="shared" si="1"/>
        <v>81404725</v>
      </c>
      <c r="Z35" s="36">
        <f>+IF(X35&lt;&gt;0,+(Y35/X35)*100,0)</f>
        <v>8.497813139563595</v>
      </c>
      <c r="AA35" s="33">
        <f>SUM(AA24:AA34)</f>
        <v>1277265617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-95767268</v>
      </c>
      <c r="D37" s="46">
        <f>+D21-D35</f>
        <v>0</v>
      </c>
      <c r="E37" s="47">
        <f t="shared" si="2"/>
        <v>35209294</v>
      </c>
      <c r="F37" s="48">
        <f t="shared" si="2"/>
        <v>-104574692</v>
      </c>
      <c r="G37" s="48">
        <f t="shared" si="2"/>
        <v>144450317</v>
      </c>
      <c r="H37" s="48">
        <f t="shared" si="2"/>
        <v>125024045</v>
      </c>
      <c r="I37" s="48">
        <f t="shared" si="2"/>
        <v>-21498008</v>
      </c>
      <c r="J37" s="48">
        <f t="shared" si="2"/>
        <v>247976354</v>
      </c>
      <c r="K37" s="48">
        <f t="shared" si="2"/>
        <v>-21775334</v>
      </c>
      <c r="L37" s="48">
        <f t="shared" si="2"/>
        <v>-23774339</v>
      </c>
      <c r="M37" s="48">
        <f t="shared" si="2"/>
        <v>120563218</v>
      </c>
      <c r="N37" s="48">
        <f t="shared" si="2"/>
        <v>75013545</v>
      </c>
      <c r="O37" s="48">
        <f t="shared" si="2"/>
        <v>-25599076</v>
      </c>
      <c r="P37" s="48">
        <f t="shared" si="2"/>
        <v>-123343688</v>
      </c>
      <c r="Q37" s="48">
        <f t="shared" si="2"/>
        <v>176501614</v>
      </c>
      <c r="R37" s="48">
        <f t="shared" si="2"/>
        <v>27558850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350548749</v>
      </c>
      <c r="X37" s="48">
        <f>IF(F21=F35,0,X21-X35)</f>
        <v>-78430937</v>
      </c>
      <c r="Y37" s="48">
        <f t="shared" si="2"/>
        <v>428979686</v>
      </c>
      <c r="Z37" s="49">
        <f>+IF(X37&lt;&gt;0,+(Y37/X37)*100,0)</f>
        <v>-546.9521370119548</v>
      </c>
      <c r="AA37" s="46">
        <f>+AA21-AA35</f>
        <v>-104574692</v>
      </c>
    </row>
    <row r="38" spans="1:27" ht="22.5" customHeight="1">
      <c r="A38" s="50" t="s">
        <v>60</v>
      </c>
      <c r="B38" s="29"/>
      <c r="C38" s="6">
        <v>55000000</v>
      </c>
      <c r="D38" s="6"/>
      <c r="E38" s="7">
        <v>281038000</v>
      </c>
      <c r="F38" s="8">
        <v>236759389</v>
      </c>
      <c r="G38" s="8"/>
      <c r="H38" s="8">
        <v>2177689</v>
      </c>
      <c r="I38" s="8">
        <v>3243776</v>
      </c>
      <c r="J38" s="8">
        <v>5421465</v>
      </c>
      <c r="K38" s="8">
        <v>6436969</v>
      </c>
      <c r="L38" s="8">
        <v>10032191</v>
      </c>
      <c r="M38" s="8">
        <v>8851737</v>
      </c>
      <c r="N38" s="8">
        <v>25320897</v>
      </c>
      <c r="O38" s="8"/>
      <c r="P38" s="8">
        <v>19678111</v>
      </c>
      <c r="Q38" s="8">
        <v>8270432</v>
      </c>
      <c r="R38" s="8">
        <v>27948543</v>
      </c>
      <c r="S38" s="8"/>
      <c r="T38" s="8"/>
      <c r="U38" s="8"/>
      <c r="V38" s="8"/>
      <c r="W38" s="8">
        <v>58690905</v>
      </c>
      <c r="X38" s="8">
        <v>177569542</v>
      </c>
      <c r="Y38" s="8">
        <v>-118878637</v>
      </c>
      <c r="Z38" s="2">
        <v>-66.95</v>
      </c>
      <c r="AA38" s="6">
        <v>236759389</v>
      </c>
    </row>
    <row r="39" spans="1:27" ht="57" customHeight="1">
      <c r="A39" s="50" t="s">
        <v>61</v>
      </c>
      <c r="B39" s="29"/>
      <c r="C39" s="28"/>
      <c r="D39" s="28"/>
      <c r="E39" s="7">
        <v>2000000</v>
      </c>
      <c r="F39" s="26">
        <v>2000000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1499999</v>
      </c>
      <c r="Y39" s="26">
        <v>-1499999</v>
      </c>
      <c r="Z39" s="27">
        <v>-100</v>
      </c>
      <c r="AA39" s="28">
        <v>2000000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-40767268</v>
      </c>
      <c r="D41" s="56">
        <f>SUM(D37:D40)</f>
        <v>0</v>
      </c>
      <c r="E41" s="57">
        <f t="shared" si="3"/>
        <v>318247294</v>
      </c>
      <c r="F41" s="58">
        <f t="shared" si="3"/>
        <v>134184697</v>
      </c>
      <c r="G41" s="58">
        <f t="shared" si="3"/>
        <v>144450317</v>
      </c>
      <c r="H41" s="58">
        <f t="shared" si="3"/>
        <v>127201734</v>
      </c>
      <c r="I41" s="58">
        <f t="shared" si="3"/>
        <v>-18254232</v>
      </c>
      <c r="J41" s="58">
        <f t="shared" si="3"/>
        <v>253397819</v>
      </c>
      <c r="K41" s="58">
        <f t="shared" si="3"/>
        <v>-15338365</v>
      </c>
      <c r="L41" s="58">
        <f t="shared" si="3"/>
        <v>-13742148</v>
      </c>
      <c r="M41" s="58">
        <f t="shared" si="3"/>
        <v>129414955</v>
      </c>
      <c r="N41" s="58">
        <f t="shared" si="3"/>
        <v>100334442</v>
      </c>
      <c r="O41" s="58">
        <f t="shared" si="3"/>
        <v>-25599076</v>
      </c>
      <c r="P41" s="58">
        <f t="shared" si="3"/>
        <v>-103665577</v>
      </c>
      <c r="Q41" s="58">
        <f t="shared" si="3"/>
        <v>184772046</v>
      </c>
      <c r="R41" s="58">
        <f t="shared" si="3"/>
        <v>55507393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409239654</v>
      </c>
      <c r="X41" s="58">
        <f t="shared" si="3"/>
        <v>100638604</v>
      </c>
      <c r="Y41" s="58">
        <f t="shared" si="3"/>
        <v>308601050</v>
      </c>
      <c r="Z41" s="59">
        <f>+IF(X41&lt;&gt;0,+(Y41/X41)*100,0)</f>
        <v>306.64281670679776</v>
      </c>
      <c r="AA41" s="56">
        <f>SUM(AA37:AA40)</f>
        <v>134184697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-40767268</v>
      </c>
      <c r="D43" s="64">
        <f>+D41-D42</f>
        <v>0</v>
      </c>
      <c r="E43" s="65">
        <f t="shared" si="4"/>
        <v>318247294</v>
      </c>
      <c r="F43" s="66">
        <f t="shared" si="4"/>
        <v>134184697</v>
      </c>
      <c r="G43" s="66">
        <f t="shared" si="4"/>
        <v>144450317</v>
      </c>
      <c r="H43" s="66">
        <f t="shared" si="4"/>
        <v>127201734</v>
      </c>
      <c r="I43" s="66">
        <f t="shared" si="4"/>
        <v>-18254232</v>
      </c>
      <c r="J43" s="66">
        <f t="shared" si="4"/>
        <v>253397819</v>
      </c>
      <c r="K43" s="66">
        <f t="shared" si="4"/>
        <v>-15338365</v>
      </c>
      <c r="L43" s="66">
        <f t="shared" si="4"/>
        <v>-13742148</v>
      </c>
      <c r="M43" s="66">
        <f t="shared" si="4"/>
        <v>129414955</v>
      </c>
      <c r="N43" s="66">
        <f t="shared" si="4"/>
        <v>100334442</v>
      </c>
      <c r="O43" s="66">
        <f t="shared" si="4"/>
        <v>-25599076</v>
      </c>
      <c r="P43" s="66">
        <f t="shared" si="4"/>
        <v>-103665577</v>
      </c>
      <c r="Q43" s="66">
        <f t="shared" si="4"/>
        <v>184772046</v>
      </c>
      <c r="R43" s="66">
        <f t="shared" si="4"/>
        <v>55507393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409239654</v>
      </c>
      <c r="X43" s="66">
        <f t="shared" si="4"/>
        <v>100638604</v>
      </c>
      <c r="Y43" s="66">
        <f t="shared" si="4"/>
        <v>308601050</v>
      </c>
      <c r="Z43" s="67">
        <f>+IF(X43&lt;&gt;0,+(Y43/X43)*100,0)</f>
        <v>306.64281670679776</v>
      </c>
      <c r="AA43" s="64">
        <f>+AA41-AA42</f>
        <v>134184697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-40767268</v>
      </c>
      <c r="D45" s="56">
        <f>SUM(D43:D44)</f>
        <v>0</v>
      </c>
      <c r="E45" s="57">
        <f t="shared" si="5"/>
        <v>318247294</v>
      </c>
      <c r="F45" s="58">
        <f t="shared" si="5"/>
        <v>134184697</v>
      </c>
      <c r="G45" s="58">
        <f t="shared" si="5"/>
        <v>144450317</v>
      </c>
      <c r="H45" s="58">
        <f t="shared" si="5"/>
        <v>127201734</v>
      </c>
      <c r="I45" s="58">
        <f t="shared" si="5"/>
        <v>-18254232</v>
      </c>
      <c r="J45" s="58">
        <f t="shared" si="5"/>
        <v>253397819</v>
      </c>
      <c r="K45" s="58">
        <f t="shared" si="5"/>
        <v>-15338365</v>
      </c>
      <c r="L45" s="58">
        <f t="shared" si="5"/>
        <v>-13742148</v>
      </c>
      <c r="M45" s="58">
        <f t="shared" si="5"/>
        <v>129414955</v>
      </c>
      <c r="N45" s="58">
        <f t="shared" si="5"/>
        <v>100334442</v>
      </c>
      <c r="O45" s="58">
        <f t="shared" si="5"/>
        <v>-25599076</v>
      </c>
      <c r="P45" s="58">
        <f t="shared" si="5"/>
        <v>-103665577</v>
      </c>
      <c r="Q45" s="58">
        <f t="shared" si="5"/>
        <v>184772046</v>
      </c>
      <c r="R45" s="58">
        <f t="shared" si="5"/>
        <v>55507393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409239654</v>
      </c>
      <c r="X45" s="58">
        <f t="shared" si="5"/>
        <v>100638604</v>
      </c>
      <c r="Y45" s="58">
        <f t="shared" si="5"/>
        <v>308601050</v>
      </c>
      <c r="Z45" s="59">
        <f>+IF(X45&lt;&gt;0,+(Y45/X45)*100,0)</f>
        <v>306.64281670679776</v>
      </c>
      <c r="AA45" s="56">
        <f>SUM(AA43:AA44)</f>
        <v>134184697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-40767268</v>
      </c>
      <c r="D47" s="71">
        <f>SUM(D45:D46)</f>
        <v>0</v>
      </c>
      <c r="E47" s="72">
        <f t="shared" si="6"/>
        <v>318247294</v>
      </c>
      <c r="F47" s="73">
        <f t="shared" si="6"/>
        <v>134184697</v>
      </c>
      <c r="G47" s="73">
        <f t="shared" si="6"/>
        <v>144450317</v>
      </c>
      <c r="H47" s="74">
        <f t="shared" si="6"/>
        <v>127201734</v>
      </c>
      <c r="I47" s="74">
        <f t="shared" si="6"/>
        <v>-18254232</v>
      </c>
      <c r="J47" s="74">
        <f t="shared" si="6"/>
        <v>253397819</v>
      </c>
      <c r="K47" s="74">
        <f t="shared" si="6"/>
        <v>-15338365</v>
      </c>
      <c r="L47" s="74">
        <f t="shared" si="6"/>
        <v>-13742148</v>
      </c>
      <c r="M47" s="73">
        <f t="shared" si="6"/>
        <v>129414955</v>
      </c>
      <c r="N47" s="73">
        <f t="shared" si="6"/>
        <v>100334442</v>
      </c>
      <c r="O47" s="74">
        <f t="shared" si="6"/>
        <v>-25599076</v>
      </c>
      <c r="P47" s="74">
        <f t="shared" si="6"/>
        <v>-103665577</v>
      </c>
      <c r="Q47" s="74">
        <f t="shared" si="6"/>
        <v>184772046</v>
      </c>
      <c r="R47" s="74">
        <f t="shared" si="6"/>
        <v>55507393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409239654</v>
      </c>
      <c r="X47" s="74">
        <f t="shared" si="6"/>
        <v>100638604</v>
      </c>
      <c r="Y47" s="74">
        <f t="shared" si="6"/>
        <v>308601050</v>
      </c>
      <c r="Z47" s="75">
        <f>+IF(X47&lt;&gt;0,+(Y47/X47)*100,0)</f>
        <v>306.64281670679776</v>
      </c>
      <c r="AA47" s="76">
        <f>SUM(AA45:AA46)</f>
        <v>134184697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45504991</v>
      </c>
      <c r="D5" s="6"/>
      <c r="E5" s="7">
        <v>-480978</v>
      </c>
      <c r="F5" s="8">
        <v>24647171</v>
      </c>
      <c r="G5" s="8">
        <v>4727100</v>
      </c>
      <c r="H5" s="8">
        <v>8796434</v>
      </c>
      <c r="I5" s="8">
        <v>3664247</v>
      </c>
      <c r="J5" s="8">
        <v>17187781</v>
      </c>
      <c r="K5" s="8">
        <v>3651278</v>
      </c>
      <c r="L5" s="8">
        <v>3651278</v>
      </c>
      <c r="M5" s="8">
        <v>3650630</v>
      </c>
      <c r="N5" s="8">
        <v>10953186</v>
      </c>
      <c r="O5" s="8">
        <v>3652649</v>
      </c>
      <c r="P5" s="8">
        <v>30709471</v>
      </c>
      <c r="Q5" s="8">
        <v>3611251</v>
      </c>
      <c r="R5" s="8">
        <v>37973371</v>
      </c>
      <c r="S5" s="8"/>
      <c r="T5" s="8"/>
      <c r="U5" s="8"/>
      <c r="V5" s="8"/>
      <c r="W5" s="8">
        <v>66114338</v>
      </c>
      <c r="X5" s="8">
        <v>18485381</v>
      </c>
      <c r="Y5" s="8">
        <v>47628957</v>
      </c>
      <c r="Z5" s="2">
        <v>257.66</v>
      </c>
      <c r="AA5" s="6">
        <v>24647171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2402453</v>
      </c>
      <c r="D9" s="6"/>
      <c r="E9" s="7">
        <v>80000</v>
      </c>
      <c r="F9" s="8">
        <v>130000</v>
      </c>
      <c r="G9" s="8">
        <v>227588</v>
      </c>
      <c r="H9" s="8">
        <v>453451</v>
      </c>
      <c r="I9" s="8">
        <v>225863</v>
      </c>
      <c r="J9" s="8">
        <v>906902</v>
      </c>
      <c r="K9" s="8">
        <v>225863</v>
      </c>
      <c r="L9" s="8">
        <v>225863</v>
      </c>
      <c r="M9" s="8">
        <v>225863</v>
      </c>
      <c r="N9" s="8">
        <v>677589</v>
      </c>
      <c r="O9" s="8">
        <v>225983</v>
      </c>
      <c r="P9" s="8">
        <v>1808868</v>
      </c>
      <c r="Q9" s="8">
        <v>225983</v>
      </c>
      <c r="R9" s="8">
        <v>2260834</v>
      </c>
      <c r="S9" s="8"/>
      <c r="T9" s="8"/>
      <c r="U9" s="8"/>
      <c r="V9" s="8"/>
      <c r="W9" s="8">
        <v>3845325</v>
      </c>
      <c r="X9" s="8">
        <v>97501</v>
      </c>
      <c r="Y9" s="8">
        <v>3747824</v>
      </c>
      <c r="Z9" s="2">
        <v>3843.88</v>
      </c>
      <c r="AA9" s="6">
        <v>130000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57415</v>
      </c>
      <c r="D11" s="6"/>
      <c r="E11" s="7">
        <v>750000</v>
      </c>
      <c r="F11" s="8">
        <v>750000</v>
      </c>
      <c r="G11" s="8">
        <v>5435</v>
      </c>
      <c r="H11" s="8">
        <v>11522</v>
      </c>
      <c r="I11" s="8">
        <v>3696</v>
      </c>
      <c r="J11" s="8">
        <v>20653</v>
      </c>
      <c r="K11" s="8">
        <v>5870</v>
      </c>
      <c r="L11" s="8">
        <v>53387</v>
      </c>
      <c r="M11" s="8">
        <v>53431</v>
      </c>
      <c r="N11" s="8">
        <v>112688</v>
      </c>
      <c r="O11" s="8">
        <v>58486</v>
      </c>
      <c r="P11" s="8">
        <v>441724</v>
      </c>
      <c r="Q11" s="8">
        <v>50819</v>
      </c>
      <c r="R11" s="8">
        <v>551029</v>
      </c>
      <c r="S11" s="8"/>
      <c r="T11" s="8"/>
      <c r="U11" s="8"/>
      <c r="V11" s="8"/>
      <c r="W11" s="8">
        <v>684370</v>
      </c>
      <c r="X11" s="8">
        <v>562500</v>
      </c>
      <c r="Y11" s="8">
        <v>121870</v>
      </c>
      <c r="Z11" s="2">
        <v>21.67</v>
      </c>
      <c r="AA11" s="6">
        <v>750000</v>
      </c>
    </row>
    <row r="12" spans="1:27" ht="13.5">
      <c r="A12" s="25" t="s">
        <v>37</v>
      </c>
      <c r="B12" s="29"/>
      <c r="C12" s="6">
        <v>2390239</v>
      </c>
      <c r="D12" s="6"/>
      <c r="E12" s="7">
        <v>1650000</v>
      </c>
      <c r="F12" s="8">
        <v>2050000</v>
      </c>
      <c r="G12" s="8"/>
      <c r="H12" s="8">
        <v>2625</v>
      </c>
      <c r="I12" s="8"/>
      <c r="J12" s="8">
        <v>2625</v>
      </c>
      <c r="K12" s="8">
        <v>2820</v>
      </c>
      <c r="L12" s="8">
        <v>3906</v>
      </c>
      <c r="M12" s="8">
        <v>1121085</v>
      </c>
      <c r="N12" s="8">
        <v>1127811</v>
      </c>
      <c r="O12" s="8">
        <v>4644</v>
      </c>
      <c r="P12" s="8">
        <v>1137965</v>
      </c>
      <c r="Q12" s="8">
        <v>908987</v>
      </c>
      <c r="R12" s="8">
        <v>2051596</v>
      </c>
      <c r="S12" s="8"/>
      <c r="T12" s="8"/>
      <c r="U12" s="8"/>
      <c r="V12" s="8"/>
      <c r="W12" s="8">
        <v>3182032</v>
      </c>
      <c r="X12" s="8">
        <v>1537498</v>
      </c>
      <c r="Y12" s="8">
        <v>1644534</v>
      </c>
      <c r="Z12" s="2">
        <v>106.96</v>
      </c>
      <c r="AA12" s="6">
        <v>2050000</v>
      </c>
    </row>
    <row r="13" spans="1:27" ht="13.5">
      <c r="A13" s="23" t="s">
        <v>38</v>
      </c>
      <c r="B13" s="29"/>
      <c r="C13" s="6">
        <v>9775753</v>
      </c>
      <c r="D13" s="6"/>
      <c r="E13" s="7"/>
      <c r="F13" s="8"/>
      <c r="G13" s="8">
        <v>1005662</v>
      </c>
      <c r="H13" s="8">
        <v>1941966</v>
      </c>
      <c r="I13" s="8">
        <v>922037</v>
      </c>
      <c r="J13" s="8">
        <v>3869665</v>
      </c>
      <c r="K13" s="8">
        <v>1975256</v>
      </c>
      <c r="L13" s="8">
        <v>873586</v>
      </c>
      <c r="M13" s="8">
        <v>819467</v>
      </c>
      <c r="N13" s="8">
        <v>3668309</v>
      </c>
      <c r="O13" s="8">
        <v>910974</v>
      </c>
      <c r="P13" s="8">
        <v>6991742</v>
      </c>
      <c r="Q13" s="8"/>
      <c r="R13" s="8">
        <v>7902716</v>
      </c>
      <c r="S13" s="8"/>
      <c r="T13" s="8"/>
      <c r="U13" s="8"/>
      <c r="V13" s="8"/>
      <c r="W13" s="8">
        <v>15440690</v>
      </c>
      <c r="X13" s="8"/>
      <c r="Y13" s="8">
        <v>15440690</v>
      </c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44981</v>
      </c>
      <c r="D15" s="6"/>
      <c r="E15" s="7">
        <v>40000</v>
      </c>
      <c r="F15" s="8">
        <v>30000</v>
      </c>
      <c r="G15" s="8">
        <v>2798</v>
      </c>
      <c r="H15" s="8">
        <v>4705</v>
      </c>
      <c r="I15" s="8">
        <v>1239</v>
      </c>
      <c r="J15" s="8">
        <v>8742</v>
      </c>
      <c r="K15" s="8">
        <v>1230</v>
      </c>
      <c r="L15" s="8">
        <v>619</v>
      </c>
      <c r="M15" s="8">
        <v>2184</v>
      </c>
      <c r="N15" s="8">
        <v>4033</v>
      </c>
      <c r="O15" s="8">
        <v>733</v>
      </c>
      <c r="P15" s="8">
        <v>12561</v>
      </c>
      <c r="Q15" s="8">
        <v>881</v>
      </c>
      <c r="R15" s="8">
        <v>14175</v>
      </c>
      <c r="S15" s="8"/>
      <c r="T15" s="8"/>
      <c r="U15" s="8"/>
      <c r="V15" s="8"/>
      <c r="W15" s="8">
        <v>26950</v>
      </c>
      <c r="X15" s="8">
        <v>22500</v>
      </c>
      <c r="Y15" s="8">
        <v>4450</v>
      </c>
      <c r="Z15" s="2">
        <v>19.78</v>
      </c>
      <c r="AA15" s="6">
        <v>30000</v>
      </c>
    </row>
    <row r="16" spans="1:27" ht="13.5">
      <c r="A16" s="23" t="s">
        <v>41</v>
      </c>
      <c r="B16" s="29"/>
      <c r="C16" s="6">
        <v>2925760</v>
      </c>
      <c r="D16" s="6"/>
      <c r="E16" s="7"/>
      <c r="F16" s="8">
        <v>2008000</v>
      </c>
      <c r="G16" s="8">
        <v>169685</v>
      </c>
      <c r="H16" s="8">
        <v>209265</v>
      </c>
      <c r="I16" s="8">
        <v>224916</v>
      </c>
      <c r="J16" s="8">
        <v>603866</v>
      </c>
      <c r="K16" s="8">
        <v>221903</v>
      </c>
      <c r="L16" s="8">
        <v>214232</v>
      </c>
      <c r="M16" s="8">
        <v>152764</v>
      </c>
      <c r="N16" s="8">
        <v>588899</v>
      </c>
      <c r="O16" s="8">
        <v>276424</v>
      </c>
      <c r="P16" s="8">
        <v>1562438</v>
      </c>
      <c r="Q16" s="8">
        <v>147900</v>
      </c>
      <c r="R16" s="8">
        <v>1986762</v>
      </c>
      <c r="S16" s="8"/>
      <c r="T16" s="8"/>
      <c r="U16" s="8"/>
      <c r="V16" s="8"/>
      <c r="W16" s="8">
        <v>3179527</v>
      </c>
      <c r="X16" s="8">
        <v>1506001</v>
      </c>
      <c r="Y16" s="8">
        <v>1673526</v>
      </c>
      <c r="Z16" s="2">
        <v>111.12</v>
      </c>
      <c r="AA16" s="6">
        <v>2008000</v>
      </c>
    </row>
    <row r="17" spans="1:27" ht="13.5">
      <c r="A17" s="23" t="s">
        <v>42</v>
      </c>
      <c r="B17" s="29"/>
      <c r="C17" s="6">
        <v>538</v>
      </c>
      <c r="D17" s="6"/>
      <c r="E17" s="7">
        <v>2625000</v>
      </c>
      <c r="F17" s="8">
        <v>2225000</v>
      </c>
      <c r="G17" s="8"/>
      <c r="H17" s="8"/>
      <c r="I17" s="8"/>
      <c r="J17" s="8"/>
      <c r="K17" s="8"/>
      <c r="L17" s="8">
        <v>850</v>
      </c>
      <c r="M17" s="8"/>
      <c r="N17" s="8">
        <v>850</v>
      </c>
      <c r="O17" s="8"/>
      <c r="P17" s="8">
        <v>850</v>
      </c>
      <c r="Q17" s="8"/>
      <c r="R17" s="8">
        <v>850</v>
      </c>
      <c r="S17" s="8"/>
      <c r="T17" s="8"/>
      <c r="U17" s="8"/>
      <c r="V17" s="8"/>
      <c r="W17" s="8">
        <v>1700</v>
      </c>
      <c r="X17" s="8">
        <v>1668752</v>
      </c>
      <c r="Y17" s="8">
        <v>-1667052</v>
      </c>
      <c r="Z17" s="2">
        <v>-99.9</v>
      </c>
      <c r="AA17" s="6">
        <v>2225000</v>
      </c>
    </row>
    <row r="18" spans="1:27" ht="13.5">
      <c r="A18" s="23" t="s">
        <v>43</v>
      </c>
      <c r="B18" s="29"/>
      <c r="C18" s="6">
        <v>97972000</v>
      </c>
      <c r="D18" s="6"/>
      <c r="E18" s="7">
        <v>106074000</v>
      </c>
      <c r="F18" s="8">
        <v>108044000</v>
      </c>
      <c r="G18" s="8">
        <v>42459000</v>
      </c>
      <c r="H18" s="8">
        <v>42790000</v>
      </c>
      <c r="I18" s="8"/>
      <c r="J18" s="8">
        <v>85249000</v>
      </c>
      <c r="K18" s="8"/>
      <c r="L18" s="8">
        <v>595000</v>
      </c>
      <c r="M18" s="8">
        <v>35937000</v>
      </c>
      <c r="N18" s="8">
        <v>36532000</v>
      </c>
      <c r="O18" s="8"/>
      <c r="P18" s="8">
        <v>79322000</v>
      </c>
      <c r="Q18" s="8"/>
      <c r="R18" s="8">
        <v>79322000</v>
      </c>
      <c r="S18" s="8"/>
      <c r="T18" s="8"/>
      <c r="U18" s="8"/>
      <c r="V18" s="8"/>
      <c r="W18" s="8">
        <v>201103000</v>
      </c>
      <c r="X18" s="8">
        <v>81032999</v>
      </c>
      <c r="Y18" s="8">
        <v>120070001</v>
      </c>
      <c r="Z18" s="2">
        <v>148.17</v>
      </c>
      <c r="AA18" s="6">
        <v>108044000</v>
      </c>
    </row>
    <row r="19" spans="1:27" ht="13.5">
      <c r="A19" s="23" t="s">
        <v>44</v>
      </c>
      <c r="B19" s="29"/>
      <c r="C19" s="6">
        <v>312442</v>
      </c>
      <c r="D19" s="6"/>
      <c r="E19" s="7">
        <v>265000</v>
      </c>
      <c r="F19" s="26">
        <v>214000</v>
      </c>
      <c r="G19" s="26">
        <v>19045</v>
      </c>
      <c r="H19" s="26">
        <v>31707</v>
      </c>
      <c r="I19" s="26">
        <v>39776</v>
      </c>
      <c r="J19" s="26">
        <v>90528</v>
      </c>
      <c r="K19" s="26">
        <v>10973</v>
      </c>
      <c r="L19" s="26">
        <v>13402</v>
      </c>
      <c r="M19" s="26">
        <v>6087</v>
      </c>
      <c r="N19" s="26">
        <v>30462</v>
      </c>
      <c r="O19" s="26">
        <v>12861</v>
      </c>
      <c r="P19" s="26">
        <v>126898</v>
      </c>
      <c r="Q19" s="26">
        <v>6555</v>
      </c>
      <c r="R19" s="26">
        <v>146314</v>
      </c>
      <c r="S19" s="26"/>
      <c r="T19" s="26"/>
      <c r="U19" s="26"/>
      <c r="V19" s="26"/>
      <c r="W19" s="26">
        <v>267304</v>
      </c>
      <c r="X19" s="26">
        <v>160498</v>
      </c>
      <c r="Y19" s="26">
        <v>106806</v>
      </c>
      <c r="Z19" s="27">
        <v>66.55</v>
      </c>
      <c r="AA19" s="28">
        <v>214000</v>
      </c>
    </row>
    <row r="20" spans="1:27" ht="13.5">
      <c r="A20" s="23" t="s">
        <v>45</v>
      </c>
      <c r="B20" s="29"/>
      <c r="C20" s="6">
        <v>832578</v>
      </c>
      <c r="D20" s="6"/>
      <c r="E20" s="7"/>
      <c r="F20" s="8"/>
      <c r="G20" s="8">
        <v>81000</v>
      </c>
      <c r="H20" s="8">
        <v>81000</v>
      </c>
      <c r="I20" s="30"/>
      <c r="J20" s="8">
        <v>162000</v>
      </c>
      <c r="K20" s="8"/>
      <c r="L20" s="8"/>
      <c r="M20" s="8"/>
      <c r="N20" s="8"/>
      <c r="O20" s="8"/>
      <c r="P20" s="30">
        <v>81000</v>
      </c>
      <c r="Q20" s="8"/>
      <c r="R20" s="8">
        <v>81000</v>
      </c>
      <c r="S20" s="8"/>
      <c r="T20" s="8"/>
      <c r="U20" s="8"/>
      <c r="V20" s="8"/>
      <c r="W20" s="30">
        <v>243000</v>
      </c>
      <c r="X20" s="8"/>
      <c r="Y20" s="8">
        <v>243000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162219150</v>
      </c>
      <c r="D21" s="33">
        <f t="shared" si="0"/>
        <v>0</v>
      </c>
      <c r="E21" s="34">
        <f t="shared" si="0"/>
        <v>111003022</v>
      </c>
      <c r="F21" s="35">
        <f t="shared" si="0"/>
        <v>140098171</v>
      </c>
      <c r="G21" s="35">
        <f t="shared" si="0"/>
        <v>48697313</v>
      </c>
      <c r="H21" s="35">
        <f t="shared" si="0"/>
        <v>54322675</v>
      </c>
      <c r="I21" s="35">
        <f t="shared" si="0"/>
        <v>5081774</v>
      </c>
      <c r="J21" s="35">
        <f t="shared" si="0"/>
        <v>108101762</v>
      </c>
      <c r="K21" s="35">
        <f t="shared" si="0"/>
        <v>6095193</v>
      </c>
      <c r="L21" s="35">
        <f t="shared" si="0"/>
        <v>5632123</v>
      </c>
      <c r="M21" s="35">
        <f t="shared" si="0"/>
        <v>41968511</v>
      </c>
      <c r="N21" s="35">
        <f t="shared" si="0"/>
        <v>53695827</v>
      </c>
      <c r="O21" s="35">
        <f t="shared" si="0"/>
        <v>5142754</v>
      </c>
      <c r="P21" s="35">
        <f t="shared" si="0"/>
        <v>122195517</v>
      </c>
      <c r="Q21" s="35">
        <f t="shared" si="0"/>
        <v>4952376</v>
      </c>
      <c r="R21" s="35">
        <f t="shared" si="0"/>
        <v>132290647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294088236</v>
      </c>
      <c r="X21" s="35">
        <f t="shared" si="0"/>
        <v>105073630</v>
      </c>
      <c r="Y21" s="35">
        <f t="shared" si="0"/>
        <v>189014606</v>
      </c>
      <c r="Z21" s="36">
        <f>+IF(X21&lt;&gt;0,+(Y21/X21)*100,0)</f>
        <v>179.8877663215785</v>
      </c>
      <c r="AA21" s="33">
        <f>SUM(AA5:AA20)</f>
        <v>140098171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67848310</v>
      </c>
      <c r="D24" s="6"/>
      <c r="E24" s="7">
        <v>67994000</v>
      </c>
      <c r="F24" s="8">
        <v>72561000</v>
      </c>
      <c r="G24" s="8">
        <v>5769623</v>
      </c>
      <c r="H24" s="8">
        <v>11346976</v>
      </c>
      <c r="I24" s="8">
        <v>6842375</v>
      </c>
      <c r="J24" s="8">
        <v>23958974</v>
      </c>
      <c r="K24" s="8">
        <v>5533763</v>
      </c>
      <c r="L24" s="8">
        <v>5497293</v>
      </c>
      <c r="M24" s="8">
        <v>8907504</v>
      </c>
      <c r="N24" s="8">
        <v>19938560</v>
      </c>
      <c r="O24" s="8">
        <v>5413773</v>
      </c>
      <c r="P24" s="8">
        <v>50479952</v>
      </c>
      <c r="Q24" s="8">
        <v>3478806</v>
      </c>
      <c r="R24" s="8">
        <v>59372531</v>
      </c>
      <c r="S24" s="8"/>
      <c r="T24" s="8"/>
      <c r="U24" s="8"/>
      <c r="V24" s="8"/>
      <c r="W24" s="8">
        <v>103270065</v>
      </c>
      <c r="X24" s="8">
        <v>54420747</v>
      </c>
      <c r="Y24" s="8">
        <v>48849318</v>
      </c>
      <c r="Z24" s="2">
        <v>89.76</v>
      </c>
      <c r="AA24" s="6">
        <v>72561000</v>
      </c>
    </row>
    <row r="25" spans="1:27" ht="13.5">
      <c r="A25" s="25" t="s">
        <v>49</v>
      </c>
      <c r="B25" s="24"/>
      <c r="C25" s="6">
        <v>9955793</v>
      </c>
      <c r="D25" s="6"/>
      <c r="E25" s="7">
        <v>800000</v>
      </c>
      <c r="F25" s="8">
        <v>10870000</v>
      </c>
      <c r="G25" s="8">
        <v>988036</v>
      </c>
      <c r="H25" s="8">
        <v>1833139</v>
      </c>
      <c r="I25" s="8">
        <v>834153</v>
      </c>
      <c r="J25" s="8">
        <v>3655328</v>
      </c>
      <c r="K25" s="8">
        <v>920065</v>
      </c>
      <c r="L25" s="8">
        <v>865319</v>
      </c>
      <c r="M25" s="8">
        <v>884313</v>
      </c>
      <c r="N25" s="8">
        <v>2669697</v>
      </c>
      <c r="O25" s="8">
        <v>849274</v>
      </c>
      <c r="P25" s="8">
        <v>7055986</v>
      </c>
      <c r="Q25" s="8">
        <v>820628</v>
      </c>
      <c r="R25" s="8">
        <v>8725888</v>
      </c>
      <c r="S25" s="8"/>
      <c r="T25" s="8"/>
      <c r="U25" s="8"/>
      <c r="V25" s="8"/>
      <c r="W25" s="8">
        <v>15050913</v>
      </c>
      <c r="X25" s="8">
        <v>8152504</v>
      </c>
      <c r="Y25" s="8">
        <v>6898409</v>
      </c>
      <c r="Z25" s="2">
        <v>84.62</v>
      </c>
      <c r="AA25" s="6">
        <v>10870000</v>
      </c>
    </row>
    <row r="26" spans="1:27" ht="13.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3.5">
      <c r="A27" s="25" t="s">
        <v>51</v>
      </c>
      <c r="B27" s="24"/>
      <c r="C27" s="6">
        <v>13722156</v>
      </c>
      <c r="D27" s="6"/>
      <c r="E27" s="7">
        <v>11595652</v>
      </c>
      <c r="F27" s="8">
        <v>15000000</v>
      </c>
      <c r="G27" s="8"/>
      <c r="H27" s="8"/>
      <c r="I27" s="8"/>
      <c r="J27" s="8"/>
      <c r="K27" s="8"/>
      <c r="L27" s="8">
        <v>69800</v>
      </c>
      <c r="M27" s="8"/>
      <c r="N27" s="8">
        <v>69800</v>
      </c>
      <c r="O27" s="8"/>
      <c r="P27" s="8">
        <v>69800</v>
      </c>
      <c r="Q27" s="8">
        <v>6919</v>
      </c>
      <c r="R27" s="8">
        <v>76719</v>
      </c>
      <c r="S27" s="8"/>
      <c r="T27" s="8"/>
      <c r="U27" s="8"/>
      <c r="V27" s="8"/>
      <c r="W27" s="8">
        <v>146519</v>
      </c>
      <c r="X27" s="8">
        <v>11250000</v>
      </c>
      <c r="Y27" s="8">
        <v>-11103481</v>
      </c>
      <c r="Z27" s="2">
        <v>-98.7</v>
      </c>
      <c r="AA27" s="6">
        <v>15000000</v>
      </c>
    </row>
    <row r="28" spans="1:27" ht="13.5">
      <c r="A28" s="25" t="s">
        <v>52</v>
      </c>
      <c r="B28" s="24"/>
      <c r="C28" s="6">
        <v>167322</v>
      </c>
      <c r="D28" s="6"/>
      <c r="E28" s="7">
        <v>300000</v>
      </c>
      <c r="F28" s="8">
        <v>200000</v>
      </c>
      <c r="G28" s="8"/>
      <c r="H28" s="8"/>
      <c r="I28" s="8"/>
      <c r="J28" s="8"/>
      <c r="K28" s="8"/>
      <c r="L28" s="8"/>
      <c r="M28" s="8">
        <v>41703</v>
      </c>
      <c r="N28" s="8">
        <v>41703</v>
      </c>
      <c r="O28" s="8"/>
      <c r="P28" s="8">
        <v>41703</v>
      </c>
      <c r="Q28" s="8">
        <v>18591</v>
      </c>
      <c r="R28" s="8">
        <v>60294</v>
      </c>
      <c r="S28" s="8"/>
      <c r="T28" s="8"/>
      <c r="U28" s="8"/>
      <c r="V28" s="8"/>
      <c r="W28" s="8">
        <v>101997</v>
      </c>
      <c r="X28" s="8">
        <v>149999</v>
      </c>
      <c r="Y28" s="8">
        <v>-48002</v>
      </c>
      <c r="Z28" s="2">
        <v>-32</v>
      </c>
      <c r="AA28" s="6">
        <v>200000</v>
      </c>
    </row>
    <row r="29" spans="1:27" ht="13.5">
      <c r="A29" s="25" t="s">
        <v>53</v>
      </c>
      <c r="B29" s="24"/>
      <c r="C29" s="6">
        <v>1183158</v>
      </c>
      <c r="D29" s="6"/>
      <c r="E29" s="7">
        <v>1500000</v>
      </c>
      <c r="F29" s="8">
        <v>1400000</v>
      </c>
      <c r="G29" s="8">
        <v>92281</v>
      </c>
      <c r="H29" s="8">
        <v>92281</v>
      </c>
      <c r="I29" s="8">
        <v>103735</v>
      </c>
      <c r="J29" s="8">
        <v>288297</v>
      </c>
      <c r="K29" s="8">
        <v>200862</v>
      </c>
      <c r="L29" s="8">
        <v>146743</v>
      </c>
      <c r="M29" s="8">
        <v>96452</v>
      </c>
      <c r="N29" s="8">
        <v>444057</v>
      </c>
      <c r="O29" s="8"/>
      <c r="P29" s="8">
        <v>860107</v>
      </c>
      <c r="Q29" s="8">
        <v>105542</v>
      </c>
      <c r="R29" s="8">
        <v>965649</v>
      </c>
      <c r="S29" s="8"/>
      <c r="T29" s="8"/>
      <c r="U29" s="8"/>
      <c r="V29" s="8"/>
      <c r="W29" s="8">
        <v>1698003</v>
      </c>
      <c r="X29" s="8">
        <v>1049999</v>
      </c>
      <c r="Y29" s="8">
        <v>648004</v>
      </c>
      <c r="Z29" s="2">
        <v>61.71</v>
      </c>
      <c r="AA29" s="6">
        <v>1400000</v>
      </c>
    </row>
    <row r="30" spans="1:27" ht="13.5">
      <c r="A30" s="25" t="s">
        <v>54</v>
      </c>
      <c r="B30" s="24"/>
      <c r="C30" s="6">
        <v>118320</v>
      </c>
      <c r="D30" s="6"/>
      <c r="E30" s="7">
        <v>2718000</v>
      </c>
      <c r="F30" s="8">
        <v>3043000</v>
      </c>
      <c r="G30" s="8">
        <v>11019</v>
      </c>
      <c r="H30" s="8">
        <v>76831</v>
      </c>
      <c r="I30" s="8">
        <v>124314</v>
      </c>
      <c r="J30" s="8">
        <v>212164</v>
      </c>
      <c r="K30" s="8">
        <v>113463</v>
      </c>
      <c r="L30" s="8">
        <v>133202</v>
      </c>
      <c r="M30" s="8">
        <v>210014</v>
      </c>
      <c r="N30" s="8">
        <v>456679</v>
      </c>
      <c r="O30" s="8">
        <v>90701</v>
      </c>
      <c r="P30" s="8">
        <v>866572</v>
      </c>
      <c r="Q30" s="8">
        <v>373364</v>
      </c>
      <c r="R30" s="8">
        <v>1330637</v>
      </c>
      <c r="S30" s="8"/>
      <c r="T30" s="8"/>
      <c r="U30" s="8"/>
      <c r="V30" s="8"/>
      <c r="W30" s="8">
        <v>1999480</v>
      </c>
      <c r="X30" s="8">
        <v>2282251</v>
      </c>
      <c r="Y30" s="8">
        <v>-282771</v>
      </c>
      <c r="Z30" s="2">
        <v>-12.39</v>
      </c>
      <c r="AA30" s="6">
        <v>3043000</v>
      </c>
    </row>
    <row r="31" spans="1:27" ht="13.5">
      <c r="A31" s="25" t="s">
        <v>55</v>
      </c>
      <c r="B31" s="24"/>
      <c r="C31" s="6">
        <v>37568042</v>
      </c>
      <c r="D31" s="6"/>
      <c r="E31" s="7">
        <v>42468000</v>
      </c>
      <c r="F31" s="8">
        <v>45306000</v>
      </c>
      <c r="G31" s="8">
        <v>1212830</v>
      </c>
      <c r="H31" s="8">
        <v>4106623</v>
      </c>
      <c r="I31" s="8">
        <v>2638598</v>
      </c>
      <c r="J31" s="8">
        <v>7958051</v>
      </c>
      <c r="K31" s="8">
        <v>1917153</v>
      </c>
      <c r="L31" s="8">
        <v>4150438</v>
      </c>
      <c r="M31" s="8">
        <v>5840444</v>
      </c>
      <c r="N31" s="8">
        <v>11908035</v>
      </c>
      <c r="O31" s="8">
        <v>507154</v>
      </c>
      <c r="P31" s="8">
        <v>23107305</v>
      </c>
      <c r="Q31" s="8">
        <v>3937153</v>
      </c>
      <c r="R31" s="8">
        <v>27551612</v>
      </c>
      <c r="S31" s="8"/>
      <c r="T31" s="8"/>
      <c r="U31" s="8"/>
      <c r="V31" s="8"/>
      <c r="W31" s="8">
        <v>47417698</v>
      </c>
      <c r="X31" s="8">
        <v>34054482</v>
      </c>
      <c r="Y31" s="8">
        <v>13363216</v>
      </c>
      <c r="Z31" s="2">
        <v>39.24</v>
      </c>
      <c r="AA31" s="6">
        <v>45306000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23479532</v>
      </c>
      <c r="D33" s="6"/>
      <c r="E33" s="7">
        <v>23931500</v>
      </c>
      <c r="F33" s="8">
        <v>25646000</v>
      </c>
      <c r="G33" s="8">
        <v>1287089</v>
      </c>
      <c r="H33" s="8">
        <v>4893742</v>
      </c>
      <c r="I33" s="8">
        <v>1673253</v>
      </c>
      <c r="J33" s="8">
        <v>7854084</v>
      </c>
      <c r="K33" s="8">
        <v>1545537</v>
      </c>
      <c r="L33" s="8">
        <v>1857389</v>
      </c>
      <c r="M33" s="8">
        <v>928279</v>
      </c>
      <c r="N33" s="8">
        <v>4331205</v>
      </c>
      <c r="O33" s="8">
        <v>1858767</v>
      </c>
      <c r="P33" s="8">
        <v>16171731</v>
      </c>
      <c r="Q33" s="8">
        <v>3072737</v>
      </c>
      <c r="R33" s="8">
        <v>21103235</v>
      </c>
      <c r="S33" s="8"/>
      <c r="T33" s="8"/>
      <c r="U33" s="8"/>
      <c r="V33" s="8"/>
      <c r="W33" s="8">
        <v>33288524</v>
      </c>
      <c r="X33" s="8">
        <v>19234499</v>
      </c>
      <c r="Y33" s="8">
        <v>14054025</v>
      </c>
      <c r="Z33" s="2">
        <v>73.07</v>
      </c>
      <c r="AA33" s="6">
        <v>25646000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154042633</v>
      </c>
      <c r="D35" s="33">
        <f>SUM(D24:D34)</f>
        <v>0</v>
      </c>
      <c r="E35" s="34">
        <f t="shared" si="1"/>
        <v>151307152</v>
      </c>
      <c r="F35" s="35">
        <f t="shared" si="1"/>
        <v>174026000</v>
      </c>
      <c r="G35" s="35">
        <f t="shared" si="1"/>
        <v>9360878</v>
      </c>
      <c r="H35" s="35">
        <f t="shared" si="1"/>
        <v>22349592</v>
      </c>
      <c r="I35" s="35">
        <f t="shared" si="1"/>
        <v>12216428</v>
      </c>
      <c r="J35" s="35">
        <f t="shared" si="1"/>
        <v>43926898</v>
      </c>
      <c r="K35" s="35">
        <f t="shared" si="1"/>
        <v>10230843</v>
      </c>
      <c r="L35" s="35">
        <f t="shared" si="1"/>
        <v>12720184</v>
      </c>
      <c r="M35" s="35">
        <f t="shared" si="1"/>
        <v>16908709</v>
      </c>
      <c r="N35" s="35">
        <f t="shared" si="1"/>
        <v>39859736</v>
      </c>
      <c r="O35" s="35">
        <f t="shared" si="1"/>
        <v>8719669</v>
      </c>
      <c r="P35" s="35">
        <f t="shared" si="1"/>
        <v>98653156</v>
      </c>
      <c r="Q35" s="35">
        <f t="shared" si="1"/>
        <v>11813740</v>
      </c>
      <c r="R35" s="35">
        <f t="shared" si="1"/>
        <v>119186565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202973199</v>
      </c>
      <c r="X35" s="35">
        <f t="shared" si="1"/>
        <v>130594481</v>
      </c>
      <c r="Y35" s="35">
        <f t="shared" si="1"/>
        <v>72378718</v>
      </c>
      <c r="Z35" s="36">
        <f>+IF(X35&lt;&gt;0,+(Y35/X35)*100,0)</f>
        <v>55.42249369634541</v>
      </c>
      <c r="AA35" s="33">
        <f>SUM(AA24:AA34)</f>
        <v>174026000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8176517</v>
      </c>
      <c r="D37" s="46">
        <f>+D21-D35</f>
        <v>0</v>
      </c>
      <c r="E37" s="47">
        <f t="shared" si="2"/>
        <v>-40304130</v>
      </c>
      <c r="F37" s="48">
        <f t="shared" si="2"/>
        <v>-33927829</v>
      </c>
      <c r="G37" s="48">
        <f t="shared" si="2"/>
        <v>39336435</v>
      </c>
      <c r="H37" s="48">
        <f t="shared" si="2"/>
        <v>31973083</v>
      </c>
      <c r="I37" s="48">
        <f t="shared" si="2"/>
        <v>-7134654</v>
      </c>
      <c r="J37" s="48">
        <f t="shared" si="2"/>
        <v>64174864</v>
      </c>
      <c r="K37" s="48">
        <f t="shared" si="2"/>
        <v>-4135650</v>
      </c>
      <c r="L37" s="48">
        <f t="shared" si="2"/>
        <v>-7088061</v>
      </c>
      <c r="M37" s="48">
        <f t="shared" si="2"/>
        <v>25059802</v>
      </c>
      <c r="N37" s="48">
        <f t="shared" si="2"/>
        <v>13836091</v>
      </c>
      <c r="O37" s="48">
        <f t="shared" si="2"/>
        <v>-3576915</v>
      </c>
      <c r="P37" s="48">
        <f t="shared" si="2"/>
        <v>23542361</v>
      </c>
      <c r="Q37" s="48">
        <f t="shared" si="2"/>
        <v>-6861364</v>
      </c>
      <c r="R37" s="48">
        <f t="shared" si="2"/>
        <v>13104082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91115037</v>
      </c>
      <c r="X37" s="48">
        <f>IF(F21=F35,0,X21-X35)</f>
        <v>-25520851</v>
      </c>
      <c r="Y37" s="48">
        <f t="shared" si="2"/>
        <v>116635888</v>
      </c>
      <c r="Z37" s="49">
        <f>+IF(X37&lt;&gt;0,+(Y37/X37)*100,0)</f>
        <v>-457.02193864930285</v>
      </c>
      <c r="AA37" s="46">
        <f>+AA21-AA35</f>
        <v>-33927829</v>
      </c>
    </row>
    <row r="38" spans="1:27" ht="22.5" customHeight="1">
      <c r="A38" s="50" t="s">
        <v>60</v>
      </c>
      <c r="B38" s="29"/>
      <c r="C38" s="6">
        <v>37098000</v>
      </c>
      <c r="D38" s="6"/>
      <c r="E38" s="7">
        <v>32591000</v>
      </c>
      <c r="F38" s="8">
        <v>32591000</v>
      </c>
      <c r="G38" s="8"/>
      <c r="H38" s="8"/>
      <c r="I38" s="8"/>
      <c r="J38" s="8"/>
      <c r="K38" s="8"/>
      <c r="L38" s="8">
        <v>11000000</v>
      </c>
      <c r="M38" s="8">
        <v>10000000</v>
      </c>
      <c r="N38" s="8">
        <v>21000000</v>
      </c>
      <c r="O38" s="8"/>
      <c r="P38" s="8">
        <v>21396000</v>
      </c>
      <c r="Q38" s="8"/>
      <c r="R38" s="8">
        <v>21396000</v>
      </c>
      <c r="S38" s="8"/>
      <c r="T38" s="8"/>
      <c r="U38" s="8"/>
      <c r="V38" s="8"/>
      <c r="W38" s="8">
        <v>42396000</v>
      </c>
      <c r="X38" s="8">
        <v>24443249</v>
      </c>
      <c r="Y38" s="8">
        <v>17952751</v>
      </c>
      <c r="Z38" s="2">
        <v>73.45</v>
      </c>
      <c r="AA38" s="6">
        <v>32591000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45274517</v>
      </c>
      <c r="D41" s="56">
        <f>SUM(D37:D40)</f>
        <v>0</v>
      </c>
      <c r="E41" s="57">
        <f t="shared" si="3"/>
        <v>-7713130</v>
      </c>
      <c r="F41" s="58">
        <f t="shared" si="3"/>
        <v>-1336829</v>
      </c>
      <c r="G41" s="58">
        <f t="shared" si="3"/>
        <v>39336435</v>
      </c>
      <c r="H41" s="58">
        <f t="shared" si="3"/>
        <v>31973083</v>
      </c>
      <c r="I41" s="58">
        <f t="shared" si="3"/>
        <v>-7134654</v>
      </c>
      <c r="J41" s="58">
        <f t="shared" si="3"/>
        <v>64174864</v>
      </c>
      <c r="K41" s="58">
        <f t="shared" si="3"/>
        <v>-4135650</v>
      </c>
      <c r="L41" s="58">
        <f t="shared" si="3"/>
        <v>3911939</v>
      </c>
      <c r="M41" s="58">
        <f t="shared" si="3"/>
        <v>35059802</v>
      </c>
      <c r="N41" s="58">
        <f t="shared" si="3"/>
        <v>34836091</v>
      </c>
      <c r="O41" s="58">
        <f t="shared" si="3"/>
        <v>-3576915</v>
      </c>
      <c r="P41" s="58">
        <f t="shared" si="3"/>
        <v>44938361</v>
      </c>
      <c r="Q41" s="58">
        <f t="shared" si="3"/>
        <v>-6861364</v>
      </c>
      <c r="R41" s="58">
        <f t="shared" si="3"/>
        <v>34500082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133511037</v>
      </c>
      <c r="X41" s="58">
        <f t="shared" si="3"/>
        <v>-1077602</v>
      </c>
      <c r="Y41" s="58">
        <f t="shared" si="3"/>
        <v>134588639</v>
      </c>
      <c r="Z41" s="59">
        <f>+IF(X41&lt;&gt;0,+(Y41/X41)*100,0)</f>
        <v>-12489.642650997306</v>
      </c>
      <c r="AA41" s="56">
        <f>SUM(AA37:AA40)</f>
        <v>-1336829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45274517</v>
      </c>
      <c r="D43" s="64">
        <f>+D41-D42</f>
        <v>0</v>
      </c>
      <c r="E43" s="65">
        <f t="shared" si="4"/>
        <v>-7713130</v>
      </c>
      <c r="F43" s="66">
        <f t="shared" si="4"/>
        <v>-1336829</v>
      </c>
      <c r="G43" s="66">
        <f t="shared" si="4"/>
        <v>39336435</v>
      </c>
      <c r="H43" s="66">
        <f t="shared" si="4"/>
        <v>31973083</v>
      </c>
      <c r="I43" s="66">
        <f t="shared" si="4"/>
        <v>-7134654</v>
      </c>
      <c r="J43" s="66">
        <f t="shared" si="4"/>
        <v>64174864</v>
      </c>
      <c r="K43" s="66">
        <f t="shared" si="4"/>
        <v>-4135650</v>
      </c>
      <c r="L43" s="66">
        <f t="shared" si="4"/>
        <v>3911939</v>
      </c>
      <c r="M43" s="66">
        <f t="shared" si="4"/>
        <v>35059802</v>
      </c>
      <c r="N43" s="66">
        <f t="shared" si="4"/>
        <v>34836091</v>
      </c>
      <c r="O43" s="66">
        <f t="shared" si="4"/>
        <v>-3576915</v>
      </c>
      <c r="P43" s="66">
        <f t="shared" si="4"/>
        <v>44938361</v>
      </c>
      <c r="Q43" s="66">
        <f t="shared" si="4"/>
        <v>-6861364</v>
      </c>
      <c r="R43" s="66">
        <f t="shared" si="4"/>
        <v>34500082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133511037</v>
      </c>
      <c r="X43" s="66">
        <f t="shared" si="4"/>
        <v>-1077602</v>
      </c>
      <c r="Y43" s="66">
        <f t="shared" si="4"/>
        <v>134588639</v>
      </c>
      <c r="Z43" s="67">
        <f>+IF(X43&lt;&gt;0,+(Y43/X43)*100,0)</f>
        <v>-12489.642650997306</v>
      </c>
      <c r="AA43" s="64">
        <f>+AA41-AA42</f>
        <v>-1336829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45274517</v>
      </c>
      <c r="D45" s="56">
        <f>SUM(D43:D44)</f>
        <v>0</v>
      </c>
      <c r="E45" s="57">
        <f t="shared" si="5"/>
        <v>-7713130</v>
      </c>
      <c r="F45" s="58">
        <f t="shared" si="5"/>
        <v>-1336829</v>
      </c>
      <c r="G45" s="58">
        <f t="shared" si="5"/>
        <v>39336435</v>
      </c>
      <c r="H45" s="58">
        <f t="shared" si="5"/>
        <v>31973083</v>
      </c>
      <c r="I45" s="58">
        <f t="shared" si="5"/>
        <v>-7134654</v>
      </c>
      <c r="J45" s="58">
        <f t="shared" si="5"/>
        <v>64174864</v>
      </c>
      <c r="K45" s="58">
        <f t="shared" si="5"/>
        <v>-4135650</v>
      </c>
      <c r="L45" s="58">
        <f t="shared" si="5"/>
        <v>3911939</v>
      </c>
      <c r="M45" s="58">
        <f t="shared" si="5"/>
        <v>35059802</v>
      </c>
      <c r="N45" s="58">
        <f t="shared" si="5"/>
        <v>34836091</v>
      </c>
      <c r="O45" s="58">
        <f t="shared" si="5"/>
        <v>-3576915</v>
      </c>
      <c r="P45" s="58">
        <f t="shared" si="5"/>
        <v>44938361</v>
      </c>
      <c r="Q45" s="58">
        <f t="shared" si="5"/>
        <v>-6861364</v>
      </c>
      <c r="R45" s="58">
        <f t="shared" si="5"/>
        <v>34500082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133511037</v>
      </c>
      <c r="X45" s="58">
        <f t="shared" si="5"/>
        <v>-1077602</v>
      </c>
      <c r="Y45" s="58">
        <f t="shared" si="5"/>
        <v>134588639</v>
      </c>
      <c r="Z45" s="59">
        <f>+IF(X45&lt;&gt;0,+(Y45/X45)*100,0)</f>
        <v>-12489.642650997306</v>
      </c>
      <c r="AA45" s="56">
        <f>SUM(AA43:AA44)</f>
        <v>-1336829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45274517</v>
      </c>
      <c r="D47" s="71">
        <f>SUM(D45:D46)</f>
        <v>0</v>
      </c>
      <c r="E47" s="72">
        <f t="shared" si="6"/>
        <v>-7713130</v>
      </c>
      <c r="F47" s="73">
        <f t="shared" si="6"/>
        <v>-1336829</v>
      </c>
      <c r="G47" s="73">
        <f t="shared" si="6"/>
        <v>39336435</v>
      </c>
      <c r="H47" s="74">
        <f t="shared" si="6"/>
        <v>31973083</v>
      </c>
      <c r="I47" s="74">
        <f t="shared" si="6"/>
        <v>-7134654</v>
      </c>
      <c r="J47" s="74">
        <f t="shared" si="6"/>
        <v>64174864</v>
      </c>
      <c r="K47" s="74">
        <f t="shared" si="6"/>
        <v>-4135650</v>
      </c>
      <c r="L47" s="74">
        <f t="shared" si="6"/>
        <v>3911939</v>
      </c>
      <c r="M47" s="73">
        <f t="shared" si="6"/>
        <v>35059802</v>
      </c>
      <c r="N47" s="73">
        <f t="shared" si="6"/>
        <v>34836091</v>
      </c>
      <c r="O47" s="74">
        <f t="shared" si="6"/>
        <v>-3576915</v>
      </c>
      <c r="P47" s="74">
        <f t="shared" si="6"/>
        <v>44938361</v>
      </c>
      <c r="Q47" s="74">
        <f t="shared" si="6"/>
        <v>-6861364</v>
      </c>
      <c r="R47" s="74">
        <f t="shared" si="6"/>
        <v>34500082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133511037</v>
      </c>
      <c r="X47" s="74">
        <f t="shared" si="6"/>
        <v>-1077602</v>
      </c>
      <c r="Y47" s="74">
        <f t="shared" si="6"/>
        <v>134588639</v>
      </c>
      <c r="Z47" s="75">
        <f>+IF(X47&lt;&gt;0,+(Y47/X47)*100,0)</f>
        <v>-12489.642650997306</v>
      </c>
      <c r="AA47" s="76">
        <f>SUM(AA45:AA46)</f>
        <v>-1336829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190156246</v>
      </c>
      <c r="D5" s="6"/>
      <c r="E5" s="7">
        <v>206375666</v>
      </c>
      <c r="F5" s="8">
        <v>207358861</v>
      </c>
      <c r="G5" s="8">
        <v>19707353</v>
      </c>
      <c r="H5" s="8">
        <v>16836000</v>
      </c>
      <c r="I5" s="8">
        <v>16845181</v>
      </c>
      <c r="J5" s="8">
        <v>53388534</v>
      </c>
      <c r="K5" s="8">
        <v>16768823</v>
      </c>
      <c r="L5" s="8">
        <v>16898161</v>
      </c>
      <c r="M5" s="8">
        <v>16801590</v>
      </c>
      <c r="N5" s="8">
        <v>50468574</v>
      </c>
      <c r="O5" s="8">
        <v>16892062</v>
      </c>
      <c r="P5" s="8">
        <v>16260137</v>
      </c>
      <c r="Q5" s="8">
        <v>16860775</v>
      </c>
      <c r="R5" s="8">
        <v>50012974</v>
      </c>
      <c r="S5" s="8"/>
      <c r="T5" s="8"/>
      <c r="U5" s="8"/>
      <c r="V5" s="8"/>
      <c r="W5" s="8">
        <v>153870082</v>
      </c>
      <c r="X5" s="8">
        <v>155519118</v>
      </c>
      <c r="Y5" s="8">
        <v>-1649036</v>
      </c>
      <c r="Z5" s="2">
        <v>-1.06</v>
      </c>
      <c r="AA5" s="6">
        <v>207358861</v>
      </c>
    </row>
    <row r="6" spans="1:27" ht="13.5">
      <c r="A6" s="23" t="s">
        <v>32</v>
      </c>
      <c r="B6" s="24"/>
      <c r="C6" s="6">
        <v>69373648</v>
      </c>
      <c r="D6" s="6"/>
      <c r="E6" s="7">
        <v>101005441</v>
      </c>
      <c r="F6" s="8">
        <v>100059537</v>
      </c>
      <c r="G6" s="8">
        <v>7011899</v>
      </c>
      <c r="H6" s="8">
        <v>7797146</v>
      </c>
      <c r="I6" s="8">
        <v>6508254</v>
      </c>
      <c r="J6" s="8">
        <v>21317299</v>
      </c>
      <c r="K6" s="8">
        <v>6968360</v>
      </c>
      <c r="L6" s="8">
        <v>5502094</v>
      </c>
      <c r="M6" s="8">
        <v>6199141</v>
      </c>
      <c r="N6" s="8">
        <v>18669595</v>
      </c>
      <c r="O6" s="8">
        <v>6066315</v>
      </c>
      <c r="P6" s="8">
        <v>6088898</v>
      </c>
      <c r="Q6" s="8">
        <v>5268378</v>
      </c>
      <c r="R6" s="8">
        <v>17423591</v>
      </c>
      <c r="S6" s="8"/>
      <c r="T6" s="8"/>
      <c r="U6" s="8"/>
      <c r="V6" s="8"/>
      <c r="W6" s="8">
        <v>57410485</v>
      </c>
      <c r="X6" s="8">
        <v>75044619</v>
      </c>
      <c r="Y6" s="8">
        <v>-17634134</v>
      </c>
      <c r="Z6" s="2">
        <v>-23.5</v>
      </c>
      <c r="AA6" s="6">
        <v>100059537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7201922</v>
      </c>
      <c r="D9" s="6"/>
      <c r="E9" s="7">
        <v>6471708</v>
      </c>
      <c r="F9" s="8">
        <v>6897728</v>
      </c>
      <c r="G9" s="8">
        <v>637142</v>
      </c>
      <c r="H9" s="8">
        <v>637096</v>
      </c>
      <c r="I9" s="8">
        <v>631768</v>
      </c>
      <c r="J9" s="8">
        <v>1906006</v>
      </c>
      <c r="K9" s="8">
        <v>613307</v>
      </c>
      <c r="L9" s="8">
        <v>638399</v>
      </c>
      <c r="M9" s="8">
        <v>638759</v>
      </c>
      <c r="N9" s="8">
        <v>1890465</v>
      </c>
      <c r="O9" s="8">
        <v>630011</v>
      </c>
      <c r="P9" s="8">
        <v>620397</v>
      </c>
      <c r="Q9" s="8">
        <v>636034</v>
      </c>
      <c r="R9" s="8">
        <v>1886442</v>
      </c>
      <c r="S9" s="8"/>
      <c r="T9" s="8"/>
      <c r="U9" s="8"/>
      <c r="V9" s="8"/>
      <c r="W9" s="8">
        <v>5682913</v>
      </c>
      <c r="X9" s="8">
        <v>5173290</v>
      </c>
      <c r="Y9" s="8">
        <v>509623</v>
      </c>
      <c r="Z9" s="2">
        <v>9.85</v>
      </c>
      <c r="AA9" s="6">
        <v>6897728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1078031</v>
      </c>
      <c r="D11" s="6"/>
      <c r="E11" s="7">
        <v>1074150</v>
      </c>
      <c r="F11" s="8">
        <v>1151256</v>
      </c>
      <c r="G11" s="8">
        <v>82742</v>
      </c>
      <c r="H11" s="8">
        <v>96349</v>
      </c>
      <c r="I11" s="8">
        <v>77238</v>
      </c>
      <c r="J11" s="8">
        <v>256329</v>
      </c>
      <c r="K11" s="8">
        <v>83250</v>
      </c>
      <c r="L11" s="8">
        <v>83166</v>
      </c>
      <c r="M11" s="8">
        <v>81310</v>
      </c>
      <c r="N11" s="8">
        <v>247726</v>
      </c>
      <c r="O11" s="8">
        <v>192745</v>
      </c>
      <c r="P11" s="8">
        <v>98357</v>
      </c>
      <c r="Q11" s="8">
        <v>91278</v>
      </c>
      <c r="R11" s="8">
        <v>382380</v>
      </c>
      <c r="S11" s="8"/>
      <c r="T11" s="8"/>
      <c r="U11" s="8"/>
      <c r="V11" s="8"/>
      <c r="W11" s="8">
        <v>886435</v>
      </c>
      <c r="X11" s="8">
        <v>863433</v>
      </c>
      <c r="Y11" s="8">
        <v>23002</v>
      </c>
      <c r="Z11" s="2">
        <v>2.66</v>
      </c>
      <c r="AA11" s="6">
        <v>1151256</v>
      </c>
    </row>
    <row r="12" spans="1:27" ht="13.5">
      <c r="A12" s="25" t="s">
        <v>37</v>
      </c>
      <c r="B12" s="29"/>
      <c r="C12" s="6">
        <v>2223750</v>
      </c>
      <c r="D12" s="6"/>
      <c r="E12" s="7">
        <v>1692389</v>
      </c>
      <c r="F12" s="8">
        <v>2105243</v>
      </c>
      <c r="G12" s="8">
        <v>185977</v>
      </c>
      <c r="H12" s="8">
        <v>103788</v>
      </c>
      <c r="I12" s="8">
        <v>173422</v>
      </c>
      <c r="J12" s="8">
        <v>463187</v>
      </c>
      <c r="K12" s="8">
        <v>241107</v>
      </c>
      <c r="L12" s="8">
        <v>418496</v>
      </c>
      <c r="M12" s="8">
        <v>131482</v>
      </c>
      <c r="N12" s="8">
        <v>791085</v>
      </c>
      <c r="O12" s="8">
        <v>198267</v>
      </c>
      <c r="P12" s="8">
        <v>153835</v>
      </c>
      <c r="Q12" s="8">
        <v>204830</v>
      </c>
      <c r="R12" s="8">
        <v>556932</v>
      </c>
      <c r="S12" s="8"/>
      <c r="T12" s="8"/>
      <c r="U12" s="8"/>
      <c r="V12" s="8"/>
      <c r="W12" s="8">
        <v>1811204</v>
      </c>
      <c r="X12" s="8">
        <v>1578924</v>
      </c>
      <c r="Y12" s="8">
        <v>232280</v>
      </c>
      <c r="Z12" s="2">
        <v>14.71</v>
      </c>
      <c r="AA12" s="6">
        <v>2105243</v>
      </c>
    </row>
    <row r="13" spans="1:27" ht="13.5">
      <c r="A13" s="23" t="s">
        <v>38</v>
      </c>
      <c r="B13" s="29"/>
      <c r="C13" s="6"/>
      <c r="D13" s="6"/>
      <c r="E13" s="7">
        <v>9962375</v>
      </c>
      <c r="F13" s="8">
        <v>10962375</v>
      </c>
      <c r="G13" s="8">
        <v>501438</v>
      </c>
      <c r="H13" s="8">
        <v>673105</v>
      </c>
      <c r="I13" s="8">
        <v>586673</v>
      </c>
      <c r="J13" s="8">
        <v>1761216</v>
      </c>
      <c r="K13" s="8">
        <v>625763</v>
      </c>
      <c r="L13" s="8">
        <v>733315</v>
      </c>
      <c r="M13" s="8">
        <v>749509</v>
      </c>
      <c r="N13" s="8">
        <v>2108587</v>
      </c>
      <c r="O13" s="8">
        <v>740555</v>
      </c>
      <c r="P13" s="8">
        <v>1949896</v>
      </c>
      <c r="Q13" s="8">
        <v>-74684</v>
      </c>
      <c r="R13" s="8">
        <v>2615767</v>
      </c>
      <c r="S13" s="8"/>
      <c r="T13" s="8"/>
      <c r="U13" s="8"/>
      <c r="V13" s="8"/>
      <c r="W13" s="8">
        <v>6485570</v>
      </c>
      <c r="X13" s="8">
        <v>8221779</v>
      </c>
      <c r="Y13" s="8">
        <v>-1736209</v>
      </c>
      <c r="Z13" s="2">
        <v>-21.12</v>
      </c>
      <c r="AA13" s="6">
        <v>10962375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11792796</v>
      </c>
      <c r="D15" s="6"/>
      <c r="E15" s="7">
        <v>467581</v>
      </c>
      <c r="F15" s="8">
        <v>22368</v>
      </c>
      <c r="G15" s="8">
        <v>172327</v>
      </c>
      <c r="H15" s="8">
        <v>180087</v>
      </c>
      <c r="I15" s="8">
        <v>172410</v>
      </c>
      <c r="J15" s="8">
        <v>524824</v>
      </c>
      <c r="K15" s="8">
        <v>184332</v>
      </c>
      <c r="L15" s="8">
        <v>197409</v>
      </c>
      <c r="M15" s="8">
        <v>198030</v>
      </c>
      <c r="N15" s="8">
        <v>579771</v>
      </c>
      <c r="O15" s="8">
        <v>196021</v>
      </c>
      <c r="P15" s="8">
        <v>193924</v>
      </c>
      <c r="Q15" s="8">
        <v>1562</v>
      </c>
      <c r="R15" s="8">
        <v>391507</v>
      </c>
      <c r="S15" s="8"/>
      <c r="T15" s="8"/>
      <c r="U15" s="8"/>
      <c r="V15" s="8"/>
      <c r="W15" s="8">
        <v>1496102</v>
      </c>
      <c r="X15" s="8">
        <v>16767</v>
      </c>
      <c r="Y15" s="8">
        <v>1479335</v>
      </c>
      <c r="Z15" s="2">
        <v>8822.9</v>
      </c>
      <c r="AA15" s="6">
        <v>22368</v>
      </c>
    </row>
    <row r="16" spans="1:27" ht="13.5">
      <c r="A16" s="23" t="s">
        <v>41</v>
      </c>
      <c r="B16" s="29"/>
      <c r="C16" s="6">
        <v>3534976</v>
      </c>
      <c r="D16" s="6"/>
      <c r="E16" s="7">
        <v>4858038</v>
      </c>
      <c r="F16" s="8">
        <v>4863542</v>
      </c>
      <c r="G16" s="8">
        <v>297081</v>
      </c>
      <c r="H16" s="8">
        <v>361747</v>
      </c>
      <c r="I16" s="8">
        <v>249127</v>
      </c>
      <c r="J16" s="8">
        <v>907955</v>
      </c>
      <c r="K16" s="8">
        <v>375814</v>
      </c>
      <c r="L16" s="8">
        <v>327351</v>
      </c>
      <c r="M16" s="8">
        <v>267452</v>
      </c>
      <c r="N16" s="8">
        <v>970617</v>
      </c>
      <c r="O16" s="8">
        <v>353946</v>
      </c>
      <c r="P16" s="8">
        <v>317386</v>
      </c>
      <c r="Q16" s="8">
        <v>233913</v>
      </c>
      <c r="R16" s="8">
        <v>905245</v>
      </c>
      <c r="S16" s="8"/>
      <c r="T16" s="8"/>
      <c r="U16" s="8"/>
      <c r="V16" s="8"/>
      <c r="W16" s="8">
        <v>2783817</v>
      </c>
      <c r="X16" s="8">
        <v>3647637</v>
      </c>
      <c r="Y16" s="8">
        <v>-863820</v>
      </c>
      <c r="Z16" s="2">
        <v>-23.68</v>
      </c>
      <c r="AA16" s="6">
        <v>4863542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67231132</v>
      </c>
      <c r="D18" s="6"/>
      <c r="E18" s="7">
        <v>82663950</v>
      </c>
      <c r="F18" s="8">
        <v>82931504</v>
      </c>
      <c r="G18" s="8">
        <v>27937000</v>
      </c>
      <c r="H18" s="8"/>
      <c r="I18" s="8"/>
      <c r="J18" s="8">
        <v>27937000</v>
      </c>
      <c r="K18" s="8"/>
      <c r="L18" s="8"/>
      <c r="M18" s="8">
        <v>23802935</v>
      </c>
      <c r="N18" s="8">
        <v>23802935</v>
      </c>
      <c r="O18" s="8">
        <v>1016452</v>
      </c>
      <c r="P18" s="8"/>
      <c r="Q18" s="8">
        <v>18148000</v>
      </c>
      <c r="R18" s="8">
        <v>19164452</v>
      </c>
      <c r="S18" s="8"/>
      <c r="T18" s="8"/>
      <c r="U18" s="8"/>
      <c r="V18" s="8"/>
      <c r="W18" s="8">
        <v>70904387</v>
      </c>
      <c r="X18" s="8">
        <v>62198595</v>
      </c>
      <c r="Y18" s="8">
        <v>8705792</v>
      </c>
      <c r="Z18" s="2">
        <v>14</v>
      </c>
      <c r="AA18" s="6">
        <v>82931504</v>
      </c>
    </row>
    <row r="19" spans="1:27" ht="13.5">
      <c r="A19" s="23" t="s">
        <v>44</v>
      </c>
      <c r="B19" s="29"/>
      <c r="C19" s="6">
        <v>3403701</v>
      </c>
      <c r="D19" s="6"/>
      <c r="E19" s="7">
        <v>4954658</v>
      </c>
      <c r="F19" s="26">
        <v>6926584</v>
      </c>
      <c r="G19" s="26">
        <v>374292</v>
      </c>
      <c r="H19" s="26">
        <v>312794</v>
      </c>
      <c r="I19" s="26">
        <v>254589</v>
      </c>
      <c r="J19" s="26">
        <v>941675</v>
      </c>
      <c r="K19" s="26">
        <v>412644</v>
      </c>
      <c r="L19" s="26">
        <v>231012</v>
      </c>
      <c r="M19" s="26">
        <v>289112</v>
      </c>
      <c r="N19" s="26">
        <v>932768</v>
      </c>
      <c r="O19" s="26">
        <v>180999</v>
      </c>
      <c r="P19" s="26">
        <v>211492</v>
      </c>
      <c r="Q19" s="26">
        <v>390015</v>
      </c>
      <c r="R19" s="26">
        <v>782506</v>
      </c>
      <c r="S19" s="26"/>
      <c r="T19" s="26"/>
      <c r="U19" s="26"/>
      <c r="V19" s="26"/>
      <c r="W19" s="26">
        <v>2656949</v>
      </c>
      <c r="X19" s="26">
        <v>5194845</v>
      </c>
      <c r="Y19" s="26">
        <v>-2537896</v>
      </c>
      <c r="Z19" s="27">
        <v>-48.85</v>
      </c>
      <c r="AA19" s="28">
        <v>6926584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355996202</v>
      </c>
      <c r="D21" s="33">
        <f t="shared" si="0"/>
        <v>0</v>
      </c>
      <c r="E21" s="34">
        <f t="shared" si="0"/>
        <v>419525956</v>
      </c>
      <c r="F21" s="35">
        <f t="shared" si="0"/>
        <v>423278998</v>
      </c>
      <c r="G21" s="35">
        <f t="shared" si="0"/>
        <v>56907251</v>
      </c>
      <c r="H21" s="35">
        <f t="shared" si="0"/>
        <v>26998112</v>
      </c>
      <c r="I21" s="35">
        <f t="shared" si="0"/>
        <v>25498662</v>
      </c>
      <c r="J21" s="35">
        <f t="shared" si="0"/>
        <v>109404025</v>
      </c>
      <c r="K21" s="35">
        <f t="shared" si="0"/>
        <v>26273400</v>
      </c>
      <c r="L21" s="35">
        <f t="shared" si="0"/>
        <v>25029403</v>
      </c>
      <c r="M21" s="35">
        <f t="shared" si="0"/>
        <v>49159320</v>
      </c>
      <c r="N21" s="35">
        <f t="shared" si="0"/>
        <v>100462123</v>
      </c>
      <c r="O21" s="35">
        <f t="shared" si="0"/>
        <v>26467373</v>
      </c>
      <c r="P21" s="35">
        <f t="shared" si="0"/>
        <v>25894322</v>
      </c>
      <c r="Q21" s="35">
        <f t="shared" si="0"/>
        <v>41760101</v>
      </c>
      <c r="R21" s="35">
        <f t="shared" si="0"/>
        <v>94121796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303987944</v>
      </c>
      <c r="X21" s="35">
        <f t="shared" si="0"/>
        <v>317459007</v>
      </c>
      <c r="Y21" s="35">
        <f t="shared" si="0"/>
        <v>-13471063</v>
      </c>
      <c r="Z21" s="36">
        <f>+IF(X21&lt;&gt;0,+(Y21/X21)*100,0)</f>
        <v>-4.2434023615527785</v>
      </c>
      <c r="AA21" s="33">
        <f>SUM(AA5:AA20)</f>
        <v>423278998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106980800</v>
      </c>
      <c r="D24" s="6"/>
      <c r="E24" s="7">
        <v>120968507</v>
      </c>
      <c r="F24" s="8">
        <v>123225548</v>
      </c>
      <c r="G24" s="8">
        <v>9424374</v>
      </c>
      <c r="H24" s="8">
        <v>9203988</v>
      </c>
      <c r="I24" s="8">
        <v>9278633</v>
      </c>
      <c r="J24" s="8">
        <v>27906995</v>
      </c>
      <c r="K24" s="8">
        <v>9724929</v>
      </c>
      <c r="L24" s="8">
        <v>9150042</v>
      </c>
      <c r="M24" s="8">
        <v>9503659</v>
      </c>
      <c r="N24" s="8">
        <v>28378630</v>
      </c>
      <c r="O24" s="8">
        <v>9187011</v>
      </c>
      <c r="P24" s="8">
        <v>9092529</v>
      </c>
      <c r="Q24" s="8">
        <v>9105210</v>
      </c>
      <c r="R24" s="8">
        <v>27384750</v>
      </c>
      <c r="S24" s="8"/>
      <c r="T24" s="8"/>
      <c r="U24" s="8"/>
      <c r="V24" s="8"/>
      <c r="W24" s="8">
        <v>83670375</v>
      </c>
      <c r="X24" s="8">
        <v>92418264</v>
      </c>
      <c r="Y24" s="8">
        <v>-8747889</v>
      </c>
      <c r="Z24" s="2">
        <v>-9.47</v>
      </c>
      <c r="AA24" s="6">
        <v>123225548</v>
      </c>
    </row>
    <row r="25" spans="1:27" ht="13.5">
      <c r="A25" s="25" t="s">
        <v>49</v>
      </c>
      <c r="B25" s="24"/>
      <c r="C25" s="6">
        <v>8712641</v>
      </c>
      <c r="D25" s="6"/>
      <c r="E25" s="7">
        <v>9542466</v>
      </c>
      <c r="F25" s="8">
        <v>9495382</v>
      </c>
      <c r="G25" s="8">
        <v>736802</v>
      </c>
      <c r="H25" s="8">
        <v>736802</v>
      </c>
      <c r="I25" s="8">
        <v>736802</v>
      </c>
      <c r="J25" s="8">
        <v>2210406</v>
      </c>
      <c r="K25" s="8">
        <v>766444</v>
      </c>
      <c r="L25" s="8">
        <v>752241</v>
      </c>
      <c r="M25" s="8">
        <v>751377</v>
      </c>
      <c r="N25" s="8">
        <v>2270062</v>
      </c>
      <c r="O25" s="8">
        <v>751377</v>
      </c>
      <c r="P25" s="8">
        <v>751377</v>
      </c>
      <c r="Q25" s="8">
        <v>751420</v>
      </c>
      <c r="R25" s="8">
        <v>2254174</v>
      </c>
      <c r="S25" s="8"/>
      <c r="T25" s="8"/>
      <c r="U25" s="8"/>
      <c r="V25" s="8"/>
      <c r="W25" s="8">
        <v>6734642</v>
      </c>
      <c r="X25" s="8">
        <v>7121493</v>
      </c>
      <c r="Y25" s="8">
        <v>-386851</v>
      </c>
      <c r="Z25" s="2">
        <v>-5.43</v>
      </c>
      <c r="AA25" s="6">
        <v>9495382</v>
      </c>
    </row>
    <row r="26" spans="1:27" ht="13.5">
      <c r="A26" s="25" t="s">
        <v>50</v>
      </c>
      <c r="B26" s="24"/>
      <c r="C26" s="6">
        <v>19469253</v>
      </c>
      <c r="D26" s="6"/>
      <c r="E26" s="7">
        <v>740500</v>
      </c>
      <c r="F26" s="8">
        <v>740500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555372</v>
      </c>
      <c r="Y26" s="8">
        <v>-555372</v>
      </c>
      <c r="Z26" s="2">
        <v>-100</v>
      </c>
      <c r="AA26" s="6">
        <v>740500</v>
      </c>
    </row>
    <row r="27" spans="1:27" ht="13.5">
      <c r="A27" s="25" t="s">
        <v>51</v>
      </c>
      <c r="B27" s="24"/>
      <c r="C27" s="6">
        <v>51312592</v>
      </c>
      <c r="D27" s="6"/>
      <c r="E27" s="7">
        <v>34021295</v>
      </c>
      <c r="F27" s="8">
        <v>34021295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25515936</v>
      </c>
      <c r="Y27" s="8">
        <v>-25515936</v>
      </c>
      <c r="Z27" s="2">
        <v>-100</v>
      </c>
      <c r="AA27" s="6">
        <v>34021295</v>
      </c>
    </row>
    <row r="28" spans="1:27" ht="13.5">
      <c r="A28" s="25" t="s">
        <v>52</v>
      </c>
      <c r="B28" s="24"/>
      <c r="C28" s="6">
        <v>2334709</v>
      </c>
      <c r="D28" s="6"/>
      <c r="E28" s="7">
        <v>5992785</v>
      </c>
      <c r="F28" s="8">
        <v>2570061</v>
      </c>
      <c r="G28" s="8"/>
      <c r="H28" s="8"/>
      <c r="I28" s="8">
        <v>883937</v>
      </c>
      <c r="J28" s="8">
        <v>883937</v>
      </c>
      <c r="K28" s="8">
        <v>640</v>
      </c>
      <c r="L28" s="8">
        <v>191</v>
      </c>
      <c r="M28" s="8">
        <v>189134</v>
      </c>
      <c r="N28" s="8">
        <v>189965</v>
      </c>
      <c r="O28" s="8">
        <v>1074</v>
      </c>
      <c r="P28" s="8">
        <v>77</v>
      </c>
      <c r="Q28" s="8">
        <v>836365</v>
      </c>
      <c r="R28" s="8">
        <v>837516</v>
      </c>
      <c r="S28" s="8"/>
      <c r="T28" s="8"/>
      <c r="U28" s="8"/>
      <c r="V28" s="8"/>
      <c r="W28" s="8">
        <v>1911418</v>
      </c>
      <c r="X28" s="8">
        <v>1927530</v>
      </c>
      <c r="Y28" s="8">
        <v>-16112</v>
      </c>
      <c r="Z28" s="2">
        <v>-0.84</v>
      </c>
      <c r="AA28" s="6">
        <v>2570061</v>
      </c>
    </row>
    <row r="29" spans="1:27" ht="13.5">
      <c r="A29" s="25" t="s">
        <v>53</v>
      </c>
      <c r="B29" s="24"/>
      <c r="C29" s="6">
        <v>107297746</v>
      </c>
      <c r="D29" s="6"/>
      <c r="E29" s="7">
        <v>123187229</v>
      </c>
      <c r="F29" s="8">
        <v>113187229</v>
      </c>
      <c r="G29" s="8">
        <v>713099</v>
      </c>
      <c r="H29" s="8">
        <v>14114746</v>
      </c>
      <c r="I29" s="8">
        <v>15281975</v>
      </c>
      <c r="J29" s="8">
        <v>30109820</v>
      </c>
      <c r="K29" s="8">
        <v>11134478</v>
      </c>
      <c r="L29" s="8">
        <v>1013811</v>
      </c>
      <c r="M29" s="8">
        <v>14609718</v>
      </c>
      <c r="N29" s="8">
        <v>26758007</v>
      </c>
      <c r="O29" s="8">
        <v>242601</v>
      </c>
      <c r="P29" s="8">
        <v>12802014</v>
      </c>
      <c r="Q29" s="8">
        <v>6576126</v>
      </c>
      <c r="R29" s="8">
        <v>19620741</v>
      </c>
      <c r="S29" s="8"/>
      <c r="T29" s="8"/>
      <c r="U29" s="8"/>
      <c r="V29" s="8"/>
      <c r="W29" s="8">
        <v>76488568</v>
      </c>
      <c r="X29" s="8">
        <v>84890421</v>
      </c>
      <c r="Y29" s="8">
        <v>-8401853</v>
      </c>
      <c r="Z29" s="2">
        <v>-9.9</v>
      </c>
      <c r="AA29" s="6">
        <v>113187229</v>
      </c>
    </row>
    <row r="30" spans="1:27" ht="13.5">
      <c r="A30" s="25" t="s">
        <v>54</v>
      </c>
      <c r="B30" s="24"/>
      <c r="C30" s="6">
        <v>1054169</v>
      </c>
      <c r="D30" s="6"/>
      <c r="E30" s="7">
        <v>1457197</v>
      </c>
      <c r="F30" s="8">
        <v>1130862</v>
      </c>
      <c r="G30" s="8">
        <v>1579</v>
      </c>
      <c r="H30" s="8">
        <v>45521</v>
      </c>
      <c r="I30" s="8">
        <v>12516</v>
      </c>
      <c r="J30" s="8">
        <v>59616</v>
      </c>
      <c r="K30" s="8">
        <v>149904</v>
      </c>
      <c r="L30" s="8">
        <v>261256</v>
      </c>
      <c r="M30" s="8">
        <v>101418</v>
      </c>
      <c r="N30" s="8">
        <v>512578</v>
      </c>
      <c r="O30" s="8">
        <v>21086</v>
      </c>
      <c r="P30" s="8">
        <v>39420</v>
      </c>
      <c r="Q30" s="8">
        <v>121245</v>
      </c>
      <c r="R30" s="8">
        <v>181751</v>
      </c>
      <c r="S30" s="8"/>
      <c r="T30" s="8"/>
      <c r="U30" s="8"/>
      <c r="V30" s="8"/>
      <c r="W30" s="8">
        <v>753945</v>
      </c>
      <c r="X30" s="8">
        <v>848034</v>
      </c>
      <c r="Y30" s="8">
        <v>-94089</v>
      </c>
      <c r="Z30" s="2">
        <v>-11.09</v>
      </c>
      <c r="AA30" s="6">
        <v>1130862</v>
      </c>
    </row>
    <row r="31" spans="1:27" ht="13.5">
      <c r="A31" s="25" t="s">
        <v>55</v>
      </c>
      <c r="B31" s="24"/>
      <c r="C31" s="6">
        <v>62959162</v>
      </c>
      <c r="D31" s="6"/>
      <c r="E31" s="7">
        <v>68052552</v>
      </c>
      <c r="F31" s="8">
        <v>79259861</v>
      </c>
      <c r="G31" s="8">
        <v>4353610</v>
      </c>
      <c r="H31" s="8">
        <v>6655166</v>
      </c>
      <c r="I31" s="8">
        <v>4965578</v>
      </c>
      <c r="J31" s="8">
        <v>15974354</v>
      </c>
      <c r="K31" s="8">
        <v>7092028</v>
      </c>
      <c r="L31" s="8">
        <v>5873694</v>
      </c>
      <c r="M31" s="8">
        <v>10401917</v>
      </c>
      <c r="N31" s="8">
        <v>23367639</v>
      </c>
      <c r="O31" s="8">
        <v>2747475</v>
      </c>
      <c r="P31" s="8">
        <v>3698447</v>
      </c>
      <c r="Q31" s="8">
        <v>9097917</v>
      </c>
      <c r="R31" s="8">
        <v>15543839</v>
      </c>
      <c r="S31" s="8"/>
      <c r="T31" s="8"/>
      <c r="U31" s="8"/>
      <c r="V31" s="8"/>
      <c r="W31" s="8">
        <v>54885832</v>
      </c>
      <c r="X31" s="8">
        <v>59444721</v>
      </c>
      <c r="Y31" s="8">
        <v>-4558889</v>
      </c>
      <c r="Z31" s="2">
        <v>-7.67</v>
      </c>
      <c r="AA31" s="6">
        <v>79259861</v>
      </c>
    </row>
    <row r="32" spans="1:27" ht="13.5">
      <c r="A32" s="25" t="s">
        <v>43</v>
      </c>
      <c r="B32" s="24"/>
      <c r="C32" s="6">
        <v>1918969</v>
      </c>
      <c r="D32" s="6"/>
      <c r="E32" s="7">
        <v>2894804</v>
      </c>
      <c r="F32" s="8">
        <v>2894804</v>
      </c>
      <c r="G32" s="8">
        <v>207949</v>
      </c>
      <c r="H32" s="8">
        <v>272180</v>
      </c>
      <c r="I32" s="8">
        <v>243888</v>
      </c>
      <c r="J32" s="8">
        <v>724017</v>
      </c>
      <c r="K32" s="8">
        <v>296664</v>
      </c>
      <c r="L32" s="8">
        <v>371766</v>
      </c>
      <c r="M32" s="8">
        <v>349978</v>
      </c>
      <c r="N32" s="8">
        <v>1018408</v>
      </c>
      <c r="O32" s="8">
        <v>302829</v>
      </c>
      <c r="P32" s="8">
        <v>529231</v>
      </c>
      <c r="Q32" s="8">
        <v>30000</v>
      </c>
      <c r="R32" s="8">
        <v>862060</v>
      </c>
      <c r="S32" s="8"/>
      <c r="T32" s="8"/>
      <c r="U32" s="8"/>
      <c r="V32" s="8"/>
      <c r="W32" s="8">
        <v>2604485</v>
      </c>
      <c r="X32" s="8">
        <v>2171088</v>
      </c>
      <c r="Y32" s="8">
        <v>433397</v>
      </c>
      <c r="Z32" s="2">
        <v>19.96</v>
      </c>
      <c r="AA32" s="6">
        <v>2894804</v>
      </c>
    </row>
    <row r="33" spans="1:27" ht="13.5">
      <c r="A33" s="25" t="s">
        <v>56</v>
      </c>
      <c r="B33" s="24"/>
      <c r="C33" s="6">
        <v>39229796</v>
      </c>
      <c r="D33" s="6"/>
      <c r="E33" s="7">
        <v>52597502</v>
      </c>
      <c r="F33" s="8">
        <v>56563724</v>
      </c>
      <c r="G33" s="8">
        <v>4899887</v>
      </c>
      <c r="H33" s="8">
        <v>3829093</v>
      </c>
      <c r="I33" s="8">
        <v>4198580</v>
      </c>
      <c r="J33" s="8">
        <v>12927560</v>
      </c>
      <c r="K33" s="8">
        <v>4044046</v>
      </c>
      <c r="L33" s="8">
        <v>2877682</v>
      </c>
      <c r="M33" s="8">
        <v>1162715</v>
      </c>
      <c r="N33" s="8">
        <v>8084443</v>
      </c>
      <c r="O33" s="8">
        <v>3678597</v>
      </c>
      <c r="P33" s="8">
        <v>2322567</v>
      </c>
      <c r="Q33" s="8">
        <v>3117774</v>
      </c>
      <c r="R33" s="8">
        <v>9118938</v>
      </c>
      <c r="S33" s="8"/>
      <c r="T33" s="8"/>
      <c r="U33" s="8"/>
      <c r="V33" s="8"/>
      <c r="W33" s="8">
        <v>30130941</v>
      </c>
      <c r="X33" s="8">
        <v>42422265</v>
      </c>
      <c r="Y33" s="8">
        <v>-12291324</v>
      </c>
      <c r="Z33" s="2">
        <v>-28.97</v>
      </c>
      <c r="AA33" s="6">
        <v>56563724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401269837</v>
      </c>
      <c r="D35" s="33">
        <f>SUM(D24:D34)</f>
        <v>0</v>
      </c>
      <c r="E35" s="34">
        <f t="shared" si="1"/>
        <v>419454837</v>
      </c>
      <c r="F35" s="35">
        <f t="shared" si="1"/>
        <v>423089266</v>
      </c>
      <c r="G35" s="35">
        <f t="shared" si="1"/>
        <v>20337300</v>
      </c>
      <c r="H35" s="35">
        <f t="shared" si="1"/>
        <v>34857496</v>
      </c>
      <c r="I35" s="35">
        <f t="shared" si="1"/>
        <v>35601909</v>
      </c>
      <c r="J35" s="35">
        <f t="shared" si="1"/>
        <v>90796705</v>
      </c>
      <c r="K35" s="35">
        <f t="shared" si="1"/>
        <v>33209133</v>
      </c>
      <c r="L35" s="35">
        <f t="shared" si="1"/>
        <v>20300683</v>
      </c>
      <c r="M35" s="35">
        <f t="shared" si="1"/>
        <v>37069916</v>
      </c>
      <c r="N35" s="35">
        <f t="shared" si="1"/>
        <v>90579732</v>
      </c>
      <c r="O35" s="35">
        <f t="shared" si="1"/>
        <v>16932050</v>
      </c>
      <c r="P35" s="35">
        <f t="shared" si="1"/>
        <v>29235662</v>
      </c>
      <c r="Q35" s="35">
        <f t="shared" si="1"/>
        <v>29636057</v>
      </c>
      <c r="R35" s="35">
        <f t="shared" si="1"/>
        <v>75803769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257180206</v>
      </c>
      <c r="X35" s="35">
        <f t="shared" si="1"/>
        <v>317315124</v>
      </c>
      <c r="Y35" s="35">
        <f t="shared" si="1"/>
        <v>-60134918</v>
      </c>
      <c r="Z35" s="36">
        <f>+IF(X35&lt;&gt;0,+(Y35/X35)*100,0)</f>
        <v>-18.951166664214846</v>
      </c>
      <c r="AA35" s="33">
        <f>SUM(AA24:AA34)</f>
        <v>423089266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-45273635</v>
      </c>
      <c r="D37" s="46">
        <f>+D21-D35</f>
        <v>0</v>
      </c>
      <c r="E37" s="47">
        <f t="shared" si="2"/>
        <v>71119</v>
      </c>
      <c r="F37" s="48">
        <f t="shared" si="2"/>
        <v>189732</v>
      </c>
      <c r="G37" s="48">
        <f t="shared" si="2"/>
        <v>36569951</v>
      </c>
      <c r="H37" s="48">
        <f t="shared" si="2"/>
        <v>-7859384</v>
      </c>
      <c r="I37" s="48">
        <f t="shared" si="2"/>
        <v>-10103247</v>
      </c>
      <c r="J37" s="48">
        <f t="shared" si="2"/>
        <v>18607320</v>
      </c>
      <c r="K37" s="48">
        <f t="shared" si="2"/>
        <v>-6935733</v>
      </c>
      <c r="L37" s="48">
        <f t="shared" si="2"/>
        <v>4728720</v>
      </c>
      <c r="M37" s="48">
        <f t="shared" si="2"/>
        <v>12089404</v>
      </c>
      <c r="N37" s="48">
        <f t="shared" si="2"/>
        <v>9882391</v>
      </c>
      <c r="O37" s="48">
        <f t="shared" si="2"/>
        <v>9535323</v>
      </c>
      <c r="P37" s="48">
        <f t="shared" si="2"/>
        <v>-3341340</v>
      </c>
      <c r="Q37" s="48">
        <f t="shared" si="2"/>
        <v>12124044</v>
      </c>
      <c r="R37" s="48">
        <f t="shared" si="2"/>
        <v>18318027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46807738</v>
      </c>
      <c r="X37" s="48">
        <f>IF(F21=F35,0,X21-X35)</f>
        <v>143883</v>
      </c>
      <c r="Y37" s="48">
        <f t="shared" si="2"/>
        <v>46663855</v>
      </c>
      <c r="Z37" s="49">
        <f>+IF(X37&lt;&gt;0,+(Y37/X37)*100,0)</f>
        <v>32431.805703244998</v>
      </c>
      <c r="AA37" s="46">
        <f>+AA21-AA35</f>
        <v>189732</v>
      </c>
    </row>
    <row r="38" spans="1:27" ht="22.5" customHeight="1">
      <c r="A38" s="50" t="s">
        <v>60</v>
      </c>
      <c r="B38" s="29"/>
      <c r="C38" s="6">
        <v>37578854</v>
      </c>
      <c r="D38" s="6"/>
      <c r="E38" s="7">
        <v>32337050</v>
      </c>
      <c r="F38" s="8">
        <v>35196264</v>
      </c>
      <c r="G38" s="8"/>
      <c r="H38" s="8"/>
      <c r="I38" s="8"/>
      <c r="J38" s="8"/>
      <c r="K38" s="8"/>
      <c r="L38" s="8"/>
      <c r="M38" s="8">
        <v>4610458</v>
      </c>
      <c r="N38" s="8">
        <v>4610458</v>
      </c>
      <c r="O38" s="8">
        <v>-1016452</v>
      </c>
      <c r="P38" s="8"/>
      <c r="Q38" s="8">
        <v>3250286</v>
      </c>
      <c r="R38" s="8">
        <v>2233834</v>
      </c>
      <c r="S38" s="8"/>
      <c r="T38" s="8"/>
      <c r="U38" s="8"/>
      <c r="V38" s="8"/>
      <c r="W38" s="8">
        <v>6844292</v>
      </c>
      <c r="X38" s="8">
        <v>26397198</v>
      </c>
      <c r="Y38" s="8">
        <v>-19552906</v>
      </c>
      <c r="Z38" s="2">
        <v>-74.07</v>
      </c>
      <c r="AA38" s="6">
        <v>35196264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-7694781</v>
      </c>
      <c r="D41" s="56">
        <f>SUM(D37:D40)</f>
        <v>0</v>
      </c>
      <c r="E41" s="57">
        <f t="shared" si="3"/>
        <v>32408169</v>
      </c>
      <c r="F41" s="58">
        <f t="shared" si="3"/>
        <v>35385996</v>
      </c>
      <c r="G41" s="58">
        <f t="shared" si="3"/>
        <v>36569951</v>
      </c>
      <c r="H41" s="58">
        <f t="shared" si="3"/>
        <v>-7859384</v>
      </c>
      <c r="I41" s="58">
        <f t="shared" si="3"/>
        <v>-10103247</v>
      </c>
      <c r="J41" s="58">
        <f t="shared" si="3"/>
        <v>18607320</v>
      </c>
      <c r="K41" s="58">
        <f t="shared" si="3"/>
        <v>-6935733</v>
      </c>
      <c r="L41" s="58">
        <f t="shared" si="3"/>
        <v>4728720</v>
      </c>
      <c r="M41" s="58">
        <f t="shared" si="3"/>
        <v>16699862</v>
      </c>
      <c r="N41" s="58">
        <f t="shared" si="3"/>
        <v>14492849</v>
      </c>
      <c r="O41" s="58">
        <f t="shared" si="3"/>
        <v>8518871</v>
      </c>
      <c r="P41" s="58">
        <f t="shared" si="3"/>
        <v>-3341340</v>
      </c>
      <c r="Q41" s="58">
        <f t="shared" si="3"/>
        <v>15374330</v>
      </c>
      <c r="R41" s="58">
        <f t="shared" si="3"/>
        <v>20551861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53652030</v>
      </c>
      <c r="X41" s="58">
        <f t="shared" si="3"/>
        <v>26541081</v>
      </c>
      <c r="Y41" s="58">
        <f t="shared" si="3"/>
        <v>27110949</v>
      </c>
      <c r="Z41" s="59">
        <f>+IF(X41&lt;&gt;0,+(Y41/X41)*100,0)</f>
        <v>102.1471167658921</v>
      </c>
      <c r="AA41" s="56">
        <f>SUM(AA37:AA40)</f>
        <v>35385996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-7694781</v>
      </c>
      <c r="D43" s="64">
        <f>+D41-D42</f>
        <v>0</v>
      </c>
      <c r="E43" s="65">
        <f t="shared" si="4"/>
        <v>32408169</v>
      </c>
      <c r="F43" s="66">
        <f t="shared" si="4"/>
        <v>35385996</v>
      </c>
      <c r="G43" s="66">
        <f t="shared" si="4"/>
        <v>36569951</v>
      </c>
      <c r="H43" s="66">
        <f t="shared" si="4"/>
        <v>-7859384</v>
      </c>
      <c r="I43" s="66">
        <f t="shared" si="4"/>
        <v>-10103247</v>
      </c>
      <c r="J43" s="66">
        <f t="shared" si="4"/>
        <v>18607320</v>
      </c>
      <c r="K43" s="66">
        <f t="shared" si="4"/>
        <v>-6935733</v>
      </c>
      <c r="L43" s="66">
        <f t="shared" si="4"/>
        <v>4728720</v>
      </c>
      <c r="M43" s="66">
        <f t="shared" si="4"/>
        <v>16699862</v>
      </c>
      <c r="N43" s="66">
        <f t="shared" si="4"/>
        <v>14492849</v>
      </c>
      <c r="O43" s="66">
        <f t="shared" si="4"/>
        <v>8518871</v>
      </c>
      <c r="P43" s="66">
        <f t="shared" si="4"/>
        <v>-3341340</v>
      </c>
      <c r="Q43" s="66">
        <f t="shared" si="4"/>
        <v>15374330</v>
      </c>
      <c r="R43" s="66">
        <f t="shared" si="4"/>
        <v>20551861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53652030</v>
      </c>
      <c r="X43" s="66">
        <f t="shared" si="4"/>
        <v>26541081</v>
      </c>
      <c r="Y43" s="66">
        <f t="shared" si="4"/>
        <v>27110949</v>
      </c>
      <c r="Z43" s="67">
        <f>+IF(X43&lt;&gt;0,+(Y43/X43)*100,0)</f>
        <v>102.1471167658921</v>
      </c>
      <c r="AA43" s="64">
        <f>+AA41-AA42</f>
        <v>35385996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-7694781</v>
      </c>
      <c r="D45" s="56">
        <f>SUM(D43:D44)</f>
        <v>0</v>
      </c>
      <c r="E45" s="57">
        <f t="shared" si="5"/>
        <v>32408169</v>
      </c>
      <c r="F45" s="58">
        <f t="shared" si="5"/>
        <v>35385996</v>
      </c>
      <c r="G45" s="58">
        <f t="shared" si="5"/>
        <v>36569951</v>
      </c>
      <c r="H45" s="58">
        <f t="shared" si="5"/>
        <v>-7859384</v>
      </c>
      <c r="I45" s="58">
        <f t="shared" si="5"/>
        <v>-10103247</v>
      </c>
      <c r="J45" s="58">
        <f t="shared" si="5"/>
        <v>18607320</v>
      </c>
      <c r="K45" s="58">
        <f t="shared" si="5"/>
        <v>-6935733</v>
      </c>
      <c r="L45" s="58">
        <f t="shared" si="5"/>
        <v>4728720</v>
      </c>
      <c r="M45" s="58">
        <f t="shared" si="5"/>
        <v>16699862</v>
      </c>
      <c r="N45" s="58">
        <f t="shared" si="5"/>
        <v>14492849</v>
      </c>
      <c r="O45" s="58">
        <f t="shared" si="5"/>
        <v>8518871</v>
      </c>
      <c r="P45" s="58">
        <f t="shared" si="5"/>
        <v>-3341340</v>
      </c>
      <c r="Q45" s="58">
        <f t="shared" si="5"/>
        <v>15374330</v>
      </c>
      <c r="R45" s="58">
        <f t="shared" si="5"/>
        <v>20551861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53652030</v>
      </c>
      <c r="X45" s="58">
        <f t="shared" si="5"/>
        <v>26541081</v>
      </c>
      <c r="Y45" s="58">
        <f t="shared" si="5"/>
        <v>27110949</v>
      </c>
      <c r="Z45" s="59">
        <f>+IF(X45&lt;&gt;0,+(Y45/X45)*100,0)</f>
        <v>102.1471167658921</v>
      </c>
      <c r="AA45" s="56">
        <f>SUM(AA43:AA44)</f>
        <v>35385996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-7694781</v>
      </c>
      <c r="D47" s="71">
        <f>SUM(D45:D46)</f>
        <v>0</v>
      </c>
      <c r="E47" s="72">
        <f t="shared" si="6"/>
        <v>32408169</v>
      </c>
      <c r="F47" s="73">
        <f t="shared" si="6"/>
        <v>35385996</v>
      </c>
      <c r="G47" s="73">
        <f t="shared" si="6"/>
        <v>36569951</v>
      </c>
      <c r="H47" s="74">
        <f t="shared" si="6"/>
        <v>-7859384</v>
      </c>
      <c r="I47" s="74">
        <f t="shared" si="6"/>
        <v>-10103247</v>
      </c>
      <c r="J47" s="74">
        <f t="shared" si="6"/>
        <v>18607320</v>
      </c>
      <c r="K47" s="74">
        <f t="shared" si="6"/>
        <v>-6935733</v>
      </c>
      <c r="L47" s="74">
        <f t="shared" si="6"/>
        <v>4728720</v>
      </c>
      <c r="M47" s="73">
        <f t="shared" si="6"/>
        <v>16699862</v>
      </c>
      <c r="N47" s="73">
        <f t="shared" si="6"/>
        <v>14492849</v>
      </c>
      <c r="O47" s="74">
        <f t="shared" si="6"/>
        <v>8518871</v>
      </c>
      <c r="P47" s="74">
        <f t="shared" si="6"/>
        <v>-3341340</v>
      </c>
      <c r="Q47" s="74">
        <f t="shared" si="6"/>
        <v>15374330</v>
      </c>
      <c r="R47" s="74">
        <f t="shared" si="6"/>
        <v>20551861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53652030</v>
      </c>
      <c r="X47" s="74">
        <f t="shared" si="6"/>
        <v>26541081</v>
      </c>
      <c r="Y47" s="74">
        <f t="shared" si="6"/>
        <v>27110949</v>
      </c>
      <c r="Z47" s="75">
        <f>+IF(X47&lt;&gt;0,+(Y47/X47)*100,0)</f>
        <v>102.1471167658921</v>
      </c>
      <c r="AA47" s="76">
        <f>SUM(AA45:AA46)</f>
        <v>35385996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2020-05-19T19:42:30Z</dcterms:created>
  <dcterms:modified xsi:type="dcterms:W3CDTF">2020-05-19T19:47:29Z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